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6648" activeTab="2"/>
  </bookViews>
  <sheets>
    <sheet name="碩士班" sheetId="1" r:id="rId1"/>
    <sheet name="碩專班" sheetId="2" r:id="rId2"/>
    <sheet name="博士班" sheetId="3" r:id="rId3"/>
  </sheets>
  <definedNames/>
  <calcPr fullCalcOnLoad="1"/>
</workbook>
</file>

<file path=xl/sharedStrings.xml><?xml version="1.0" encoding="utf-8"?>
<sst xmlns="http://schemas.openxmlformats.org/spreadsheetml/2006/main" count="314" uniqueCount="110">
  <si>
    <t>系組別</t>
  </si>
  <si>
    <t>正取
人數</t>
  </si>
  <si>
    <t>備取
人數</t>
  </si>
  <si>
    <t>招生
人數</t>
  </si>
  <si>
    <t>總   計</t>
  </si>
  <si>
    <t>甄試入學</t>
  </si>
  <si>
    <t>英文系甲組(文學)</t>
  </si>
  <si>
    <t>英文系乙組(語言)</t>
  </si>
  <si>
    <t>英文系丙組(英語教學)</t>
  </si>
  <si>
    <t>西文系</t>
  </si>
  <si>
    <t>中文系</t>
  </si>
  <si>
    <t>社工系</t>
  </si>
  <si>
    <t>台文系</t>
  </si>
  <si>
    <t>生態系</t>
  </si>
  <si>
    <t>教研所</t>
  </si>
  <si>
    <t>應化系</t>
  </si>
  <si>
    <t>食營系營養組</t>
  </si>
  <si>
    <t>食營系食品組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</si>
  <si>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</si>
  <si>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</si>
  <si>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</si>
  <si>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</si>
  <si>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</si>
  <si>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</si>
  <si>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</si>
  <si>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</si>
  <si>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</si>
  <si>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財數系</t>
  </si>
  <si>
    <t>管碩專班甲組(高階組)</t>
  </si>
  <si>
    <t>管碩專班乙組(一般組)</t>
  </si>
  <si>
    <t>資碩專班甲組(資管)</t>
  </si>
  <si>
    <t>資碩專班乙組(資工)</t>
  </si>
  <si>
    <t>資碩專班丙組(資傳)</t>
  </si>
  <si>
    <t>中文系碩專班</t>
  </si>
  <si>
    <t>社工系碩專班</t>
  </si>
  <si>
    <t>觀光系碩專班</t>
  </si>
  <si>
    <t>報到
總人數</t>
  </si>
  <si>
    <t>一般生</t>
  </si>
  <si>
    <t>在職生</t>
  </si>
  <si>
    <t>備取人數</t>
  </si>
  <si>
    <t>正取人數</t>
  </si>
  <si>
    <t>招生人數</t>
  </si>
  <si>
    <t>報到總人數</t>
  </si>
  <si>
    <t>－</t>
  </si>
  <si>
    <t>正取報到</t>
  </si>
  <si>
    <t>備取報到</t>
  </si>
  <si>
    <t>報到小計</t>
  </si>
  <si>
    <t>名額流用</t>
  </si>
  <si>
    <t>(A)</t>
  </si>
  <si>
    <t>(B)</t>
  </si>
  <si>
    <t>(C)</t>
  </si>
  <si>
    <t>(D)</t>
  </si>
  <si>
    <t>+2</t>
  </si>
  <si>
    <t>-2</t>
  </si>
  <si>
    <t>+1</t>
  </si>
  <si>
    <t>-1</t>
  </si>
  <si>
    <t>一般考試</t>
  </si>
  <si>
    <t>正取
報到</t>
  </si>
  <si>
    <t>備取
報到</t>
  </si>
  <si>
    <t>逕讀生報到</t>
  </si>
  <si>
    <t>應化系博士班</t>
  </si>
  <si>
    <t>食營系營養組博士班</t>
  </si>
  <si>
    <t>食營系食品組博士班</t>
  </si>
  <si>
    <t>備註</t>
  </si>
  <si>
    <t>無備取生</t>
  </si>
  <si>
    <t>備註</t>
  </si>
  <si>
    <t>無備取生</t>
  </si>
  <si>
    <t>備註</t>
  </si>
  <si>
    <t>不足額錄取</t>
  </si>
  <si>
    <t>無備取生,不足額錄取</t>
  </si>
  <si>
    <t>總報到率(%)</t>
  </si>
  <si>
    <t>無備取生,不足額錄取</t>
  </si>
  <si>
    <t>無備取生</t>
  </si>
  <si>
    <t>-12</t>
  </si>
  <si>
    <t>+12</t>
  </si>
  <si>
    <t>(A)</t>
  </si>
  <si>
    <t>(B)</t>
  </si>
  <si>
    <t>(C)</t>
  </si>
  <si>
    <t>(E)</t>
  </si>
  <si>
    <t>(F)</t>
  </si>
  <si>
    <t>正1</t>
  </si>
  <si>
    <t>最後報到名次</t>
  </si>
  <si>
    <t>正2</t>
  </si>
  <si>
    <t>備11</t>
  </si>
  <si>
    <t>備3</t>
  </si>
  <si>
    <t>備8</t>
  </si>
  <si>
    <t>備1</t>
  </si>
  <si>
    <t>備4</t>
  </si>
  <si>
    <t>備1</t>
  </si>
  <si>
    <t>備3</t>
  </si>
  <si>
    <t>備4</t>
  </si>
  <si>
    <t>備6</t>
  </si>
  <si>
    <t>備2</t>
  </si>
  <si>
    <t>備8</t>
  </si>
  <si>
    <t>備11</t>
  </si>
  <si>
    <t>備15</t>
  </si>
  <si>
    <t>備9</t>
  </si>
  <si>
    <t>正4</t>
  </si>
  <si>
    <t>正1</t>
  </si>
  <si>
    <t>正6</t>
  </si>
  <si>
    <t>正10</t>
  </si>
  <si>
    <t>最後報到名次</t>
  </si>
  <si>
    <t>備22</t>
  </si>
  <si>
    <t>正13</t>
  </si>
  <si>
    <t>正5</t>
  </si>
  <si>
    <t>正4</t>
  </si>
  <si>
    <t>註</t>
  </si>
  <si>
    <t>註：</t>
  </si>
  <si>
    <t>1.不含前期保留學籍生報到</t>
  </si>
  <si>
    <t>2.10/11有一新生因未繳費勒退--&gt;視同未報到註冊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</si>
</sst>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0.000_ "/>
    <numFmt numFmtId="179" formatCode="0.0000_ "/>
    <numFmt numFmtId="180" formatCode="0.00000_ "/>
    <numFmt numFmtId="181" formatCode="0.000000_ "/>
    <numFmt numFmtId="182" formatCode="0.0_ "/>
    <numFmt numFmtId="183" formatCode="[$-404]AM/PM\ hh:mm:ss"/>
    <numFmt numFmtId="184" formatCode="0.00_);[Red]\(0.00\)"/>
    <numFmt numFmtId="185" formatCode="0.000_);[Red]\(0.000\)"/>
    <numFmt numFmtId="186" formatCode="0.0_);[Red]\(0.0\)"/>
    <numFmt numFmtId="187" formatCode="0_);[Red]\(0\)"/>
  </numFmts>
  <fonts count="60">
    <font>
      <sz val="12"/>
      <name val="標楷體"/>
      <family val="4"/>
    </font>
    <font>
      <sz val="9"/>
      <name val="標楷體"/>
      <family val="4"/>
    </font>
    <font>
      <b/>
      <sz val="14"/>
      <color indexed="12"/>
      <name val="新細明體"/>
      <family val="1"/>
    </font>
    <font>
      <b/>
      <sz val="10"/>
      <color indexed="12"/>
      <name val="新細明體"/>
      <family val="1"/>
    </font>
    <font>
      <sz val="12"/>
      <name val="新細明體"/>
      <family val="1"/>
    </font>
    <font>
      <b/>
      <sz val="12"/>
      <color indexed="12"/>
      <name val="新細明體"/>
      <family val="1"/>
    </font>
    <font>
      <b/>
      <sz val="8"/>
      <color indexed="12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sz val="8"/>
      <name val="新細明體"/>
      <family val="1"/>
    </font>
    <font>
      <b/>
      <sz val="9"/>
      <name val="新細明體"/>
      <family val="1"/>
    </font>
    <font>
      <sz val="7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6"/>
      <name val="新細明體"/>
      <family val="1"/>
    </font>
    <font>
      <b/>
      <sz val="8"/>
      <color indexed="16"/>
      <name val="新細明體"/>
      <family val="1"/>
    </font>
    <font>
      <sz val="7"/>
      <color indexed="10"/>
      <name val="新細明體"/>
      <family val="1"/>
    </font>
    <font>
      <b/>
      <sz val="10"/>
      <color indexed="16"/>
      <name val="新細明體"/>
      <family val="1"/>
    </font>
    <font>
      <b/>
      <sz val="9"/>
      <color indexed="16"/>
      <name val="新細明體"/>
      <family val="1"/>
    </font>
    <font>
      <b/>
      <sz val="14"/>
      <color indexed="1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800000"/>
      <name val="新細明體"/>
      <family val="1"/>
    </font>
    <font>
      <b/>
      <sz val="8"/>
      <color rgb="FF800000"/>
      <name val="新細明體"/>
      <family val="1"/>
    </font>
    <font>
      <sz val="7"/>
      <color rgb="FFFF0000"/>
      <name val="新細明體"/>
      <family val="1"/>
    </font>
    <font>
      <b/>
      <sz val="10"/>
      <color rgb="FF800000"/>
      <name val="新細明體"/>
      <family val="1"/>
    </font>
    <font>
      <b/>
      <sz val="9"/>
      <color rgb="FF800000"/>
      <name val="新細明體"/>
      <family val="1"/>
    </font>
    <font>
      <b/>
      <sz val="14"/>
      <color rgb="FF8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38" applyNumberFormat="1" applyFont="1" applyBorder="1" applyAlignment="1">
      <alignment horizontal="center" vertical="center"/>
    </xf>
    <xf numFmtId="49" fontId="7" fillId="0" borderId="11" xfId="38" applyNumberFormat="1" applyFont="1" applyBorder="1" applyAlignment="1">
      <alignment horizontal="center" vertical="center"/>
    </xf>
    <xf numFmtId="0" fontId="7" fillId="0" borderId="12" xfId="38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38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shrinkToFit="1"/>
    </xf>
    <xf numFmtId="49" fontId="54" fillId="0" borderId="11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38" applyNumberFormat="1" applyFont="1" applyFill="1" applyBorder="1" applyAlignment="1">
      <alignment horizontal="center" vertical="center"/>
    </xf>
    <xf numFmtId="49" fontId="7" fillId="0" borderId="11" xfId="38" applyNumberFormat="1" applyFont="1" applyFill="1" applyBorder="1" applyAlignment="1">
      <alignment horizontal="center" vertical="center"/>
    </xf>
    <xf numFmtId="0" fontId="7" fillId="0" borderId="12" xfId="38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7" fillId="0" borderId="10" xfId="38" applyNumberFormat="1" applyFont="1" applyFill="1" applyBorder="1" applyAlignment="1">
      <alignment horizontal="center" vertical="center" shrinkToFit="1"/>
    </xf>
    <xf numFmtId="184" fontId="7" fillId="0" borderId="10" xfId="38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 shrinkToFit="1"/>
    </xf>
    <xf numFmtId="0" fontId="12" fillId="0" borderId="10" xfId="0" applyFont="1" applyFill="1" applyBorder="1" applyAlignment="1">
      <alignment vertical="center" wrapText="1" shrinkToFit="1"/>
    </xf>
    <xf numFmtId="0" fontId="56" fillId="0" borderId="10" xfId="0" applyFont="1" applyFill="1" applyBorder="1" applyAlignment="1">
      <alignment vertical="center" wrapText="1" shrinkToFit="1"/>
    </xf>
    <xf numFmtId="0" fontId="7" fillId="0" borderId="12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49" fontId="54" fillId="0" borderId="15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4" fontId="7" fillId="0" borderId="14" xfId="38" applyNumberFormat="1" applyFont="1" applyFill="1" applyBorder="1" applyAlignment="1">
      <alignment horizontal="center" vertical="center"/>
    </xf>
    <xf numFmtId="184" fontId="7" fillId="0" borderId="18" xfId="38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9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1" sqref="C21:C22"/>
    </sheetView>
  </sheetViews>
  <sheetFormatPr defaultColWidth="9.00390625" defaultRowHeight="16.5"/>
  <cols>
    <col min="1" max="1" width="16.00390625" style="13" customWidth="1"/>
    <col min="2" max="2" width="6.625" style="13" customWidth="1"/>
    <col min="3" max="3" width="5.25390625" style="12" customWidth="1"/>
    <col min="4" max="4" width="4.75390625" style="12" customWidth="1"/>
    <col min="5" max="5" width="3.625" style="12" bestFit="1" customWidth="1"/>
    <col min="6" max="6" width="1.625" style="13" customWidth="1"/>
    <col min="7" max="11" width="4.75390625" style="12" customWidth="1"/>
    <col min="12" max="16" width="4.75390625" style="50" customWidth="1"/>
    <col min="17" max="17" width="3.625" style="50" bestFit="1" customWidth="1"/>
    <col min="18" max="18" width="1.75390625" style="51" customWidth="1"/>
    <col min="19" max="19" width="6.00390625" style="50" customWidth="1"/>
    <col min="20" max="20" width="6.00390625" style="12" customWidth="1"/>
    <col min="21" max="21" width="7.75390625" style="13" customWidth="1"/>
    <col min="22" max="22" width="7.50390625" style="6" customWidth="1"/>
    <col min="23" max="16384" width="8.75390625" style="12" customWidth="1"/>
  </cols>
  <sheetData>
    <row r="1" spans="1:22" ht="19.5" customHeight="1">
      <c r="A1" s="67" t="s">
        <v>0</v>
      </c>
      <c r="B1" s="67"/>
      <c r="C1" s="68" t="s">
        <v>41</v>
      </c>
      <c r="D1" s="70" t="s">
        <v>5</v>
      </c>
      <c r="E1" s="71"/>
      <c r="F1" s="71"/>
      <c r="G1" s="71"/>
      <c r="H1" s="71"/>
      <c r="I1" s="71"/>
      <c r="J1" s="71"/>
      <c r="K1" s="72"/>
      <c r="L1" s="77" t="s">
        <v>56</v>
      </c>
      <c r="M1" s="77"/>
      <c r="N1" s="77"/>
      <c r="O1" s="77"/>
      <c r="P1" s="77"/>
      <c r="Q1" s="77"/>
      <c r="R1" s="77"/>
      <c r="S1" s="77"/>
      <c r="T1" s="69" t="s">
        <v>42</v>
      </c>
      <c r="U1" s="79" t="s">
        <v>70</v>
      </c>
      <c r="V1" s="78" t="s">
        <v>67</v>
      </c>
    </row>
    <row r="2" spans="1:22" ht="27" customHeight="1">
      <c r="A2" s="67"/>
      <c r="B2" s="67"/>
      <c r="C2" s="68"/>
      <c r="D2" s="1" t="s">
        <v>41</v>
      </c>
      <c r="E2" s="75" t="s">
        <v>47</v>
      </c>
      <c r="F2" s="76"/>
      <c r="G2" s="1" t="s">
        <v>40</v>
      </c>
      <c r="H2" s="1" t="s">
        <v>39</v>
      </c>
      <c r="I2" s="1" t="s">
        <v>44</v>
      </c>
      <c r="J2" s="1" t="s">
        <v>45</v>
      </c>
      <c r="K2" s="1" t="s">
        <v>46</v>
      </c>
      <c r="L2" s="47" t="s">
        <v>41</v>
      </c>
      <c r="M2" s="47" t="s">
        <v>40</v>
      </c>
      <c r="N2" s="47" t="s">
        <v>39</v>
      </c>
      <c r="O2" s="47" t="s">
        <v>44</v>
      </c>
      <c r="P2" s="47" t="s">
        <v>45</v>
      </c>
      <c r="Q2" s="73" t="s">
        <v>47</v>
      </c>
      <c r="R2" s="74"/>
      <c r="S2" s="48" t="s">
        <v>101</v>
      </c>
      <c r="T2" s="69"/>
      <c r="U2" s="80"/>
      <c r="V2" s="78"/>
    </row>
    <row r="3" spans="1:22" ht="24.75" customHeight="1">
      <c r="A3" s="26" t="s">
        <v>6</v>
      </c>
      <c r="B3" s="26" t="s">
        <v>37</v>
      </c>
      <c r="C3" s="78">
        <v>9</v>
      </c>
      <c r="D3" s="2">
        <v>2</v>
      </c>
      <c r="E3" s="3"/>
      <c r="F3" s="4"/>
      <c r="G3" s="2">
        <v>2</v>
      </c>
      <c r="H3" s="2">
        <v>0</v>
      </c>
      <c r="I3" s="2">
        <v>1</v>
      </c>
      <c r="J3" s="2" t="s">
        <v>43</v>
      </c>
      <c r="K3" s="2">
        <v>1</v>
      </c>
      <c r="L3" s="49">
        <v>8</v>
      </c>
      <c r="M3" s="49">
        <v>7</v>
      </c>
      <c r="N3" s="49">
        <v>8</v>
      </c>
      <c r="O3" s="49">
        <v>3</v>
      </c>
      <c r="P3" s="49">
        <v>4</v>
      </c>
      <c r="S3" s="49" t="s">
        <v>85</v>
      </c>
      <c r="T3" s="5">
        <f>K3+O3+P3</f>
        <v>8</v>
      </c>
      <c r="U3" s="41">
        <f>T3/(L3+Q3)*100</f>
        <v>100</v>
      </c>
      <c r="V3" s="45"/>
    </row>
    <row r="4" spans="1:22" ht="24.75" customHeight="1">
      <c r="A4" s="26" t="s">
        <v>6</v>
      </c>
      <c r="B4" s="26" t="s">
        <v>38</v>
      </c>
      <c r="C4" s="78"/>
      <c r="D4" s="2" t="s">
        <v>43</v>
      </c>
      <c r="E4" s="3"/>
      <c r="F4" s="4"/>
      <c r="G4" s="2" t="s">
        <v>43</v>
      </c>
      <c r="H4" s="2" t="s">
        <v>43</v>
      </c>
      <c r="I4" s="2" t="s">
        <v>43</v>
      </c>
      <c r="J4" s="2" t="s">
        <v>43</v>
      </c>
      <c r="K4" s="2" t="s">
        <v>43</v>
      </c>
      <c r="L4" s="49">
        <v>1</v>
      </c>
      <c r="M4" s="49">
        <v>1</v>
      </c>
      <c r="N4" s="49">
        <v>0</v>
      </c>
      <c r="O4" s="49">
        <v>0</v>
      </c>
      <c r="P4" s="49" t="s">
        <v>43</v>
      </c>
      <c r="Q4" s="30" t="s">
        <v>55</v>
      </c>
      <c r="R4" s="52" t="s">
        <v>75</v>
      </c>
      <c r="S4" s="49"/>
      <c r="T4" s="5">
        <v>0</v>
      </c>
      <c r="U4" s="28" t="s">
        <v>43</v>
      </c>
      <c r="V4" s="44" t="s">
        <v>72</v>
      </c>
    </row>
    <row r="5" spans="1:22" ht="24.75" customHeight="1">
      <c r="A5" s="27" t="s">
        <v>7</v>
      </c>
      <c r="B5" s="26" t="s">
        <v>37</v>
      </c>
      <c r="C5" s="78">
        <v>9</v>
      </c>
      <c r="D5" s="2">
        <v>2</v>
      </c>
      <c r="E5" s="3"/>
      <c r="F5" s="4"/>
      <c r="G5" s="2">
        <v>2</v>
      </c>
      <c r="H5" s="2">
        <v>0</v>
      </c>
      <c r="I5" s="2">
        <v>2</v>
      </c>
      <c r="J5" s="2" t="s">
        <v>43</v>
      </c>
      <c r="K5" s="2">
        <v>2</v>
      </c>
      <c r="L5" s="49">
        <v>8</v>
      </c>
      <c r="M5" s="49">
        <v>6</v>
      </c>
      <c r="N5" s="49">
        <v>11</v>
      </c>
      <c r="O5" s="49">
        <v>3</v>
      </c>
      <c r="P5" s="49">
        <v>3</v>
      </c>
      <c r="Q5" s="30"/>
      <c r="R5" s="52"/>
      <c r="S5" s="49" t="s">
        <v>84</v>
      </c>
      <c r="T5" s="5">
        <f aca="true" t="shared" si="0" ref="T5:T34">K5+O5+P5</f>
        <v>8</v>
      </c>
      <c r="U5" s="41">
        <f>T5/(L5+Q5)*100</f>
        <v>100</v>
      </c>
      <c r="V5" s="44"/>
    </row>
    <row r="6" spans="1:22" ht="24.75" customHeight="1">
      <c r="A6" s="27" t="s">
        <v>7</v>
      </c>
      <c r="B6" s="26" t="s">
        <v>38</v>
      </c>
      <c r="C6" s="78"/>
      <c r="D6" s="2" t="s">
        <v>43</v>
      </c>
      <c r="E6" s="3"/>
      <c r="F6" s="4"/>
      <c r="G6" s="2" t="s">
        <v>43</v>
      </c>
      <c r="H6" s="2" t="s">
        <v>43</v>
      </c>
      <c r="I6" s="2" t="s">
        <v>43</v>
      </c>
      <c r="J6" s="2" t="s">
        <v>43</v>
      </c>
      <c r="K6" s="2" t="s">
        <v>43</v>
      </c>
      <c r="L6" s="49">
        <v>1</v>
      </c>
      <c r="M6" s="49">
        <v>1</v>
      </c>
      <c r="N6" s="49">
        <v>0</v>
      </c>
      <c r="O6" s="49">
        <v>1</v>
      </c>
      <c r="P6" s="49" t="s">
        <v>43</v>
      </c>
      <c r="Q6" s="30"/>
      <c r="R6" s="52"/>
      <c r="S6" s="49" t="s">
        <v>98</v>
      </c>
      <c r="T6" s="5">
        <v>1</v>
      </c>
      <c r="U6" s="41">
        <f>T6/(L6+Q6)*100</f>
        <v>100</v>
      </c>
      <c r="V6" s="44" t="s">
        <v>72</v>
      </c>
    </row>
    <row r="7" spans="1:22" ht="24.75" customHeight="1">
      <c r="A7" s="27" t="s">
        <v>8</v>
      </c>
      <c r="B7" s="26" t="s">
        <v>37</v>
      </c>
      <c r="C7" s="78">
        <v>9</v>
      </c>
      <c r="D7" s="2">
        <v>2</v>
      </c>
      <c r="E7" s="3"/>
      <c r="F7" s="4"/>
      <c r="G7" s="2">
        <v>2</v>
      </c>
      <c r="H7" s="2">
        <v>1</v>
      </c>
      <c r="I7" s="2">
        <v>0</v>
      </c>
      <c r="J7" s="2">
        <v>0</v>
      </c>
      <c r="K7" s="2">
        <v>0</v>
      </c>
      <c r="L7" s="49">
        <v>8</v>
      </c>
      <c r="M7" s="49">
        <v>6</v>
      </c>
      <c r="N7" s="49">
        <v>12</v>
      </c>
      <c r="O7" s="49">
        <v>2</v>
      </c>
      <c r="P7" s="49">
        <v>7</v>
      </c>
      <c r="Q7" s="30" t="s">
        <v>54</v>
      </c>
      <c r="R7" s="52" t="s">
        <v>75</v>
      </c>
      <c r="S7" s="49" t="s">
        <v>83</v>
      </c>
      <c r="T7" s="5">
        <f t="shared" si="0"/>
        <v>9</v>
      </c>
      <c r="U7" s="41">
        <f>T7/(L7+Q7)*100</f>
        <v>100</v>
      </c>
      <c r="V7" s="44"/>
    </row>
    <row r="8" spans="1:22" ht="24.75" customHeight="1">
      <c r="A8" s="27" t="s">
        <v>8</v>
      </c>
      <c r="B8" s="26" t="s">
        <v>38</v>
      </c>
      <c r="C8" s="78"/>
      <c r="D8" s="2" t="s">
        <v>43</v>
      </c>
      <c r="E8" s="3"/>
      <c r="F8" s="4"/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49">
        <v>1</v>
      </c>
      <c r="M8" s="49">
        <v>1</v>
      </c>
      <c r="N8" s="49">
        <v>2</v>
      </c>
      <c r="O8" s="49">
        <v>1</v>
      </c>
      <c r="P8" s="49">
        <v>0</v>
      </c>
      <c r="Q8" s="30"/>
      <c r="R8" s="52"/>
      <c r="S8" s="49" t="s">
        <v>98</v>
      </c>
      <c r="T8" s="5">
        <v>1</v>
      </c>
      <c r="U8" s="41">
        <f>T8/(L8+Q8)*100</f>
        <v>100</v>
      </c>
      <c r="V8" s="44"/>
    </row>
    <row r="9" spans="1:22" ht="24.75" customHeight="1">
      <c r="A9" s="26" t="s">
        <v>9</v>
      </c>
      <c r="B9" s="26" t="s">
        <v>37</v>
      </c>
      <c r="C9" s="78">
        <v>11</v>
      </c>
      <c r="D9" s="2">
        <v>4</v>
      </c>
      <c r="E9" s="3"/>
      <c r="F9" s="4"/>
      <c r="G9" s="2">
        <v>4</v>
      </c>
      <c r="H9" s="2">
        <v>5</v>
      </c>
      <c r="I9" s="2">
        <v>3</v>
      </c>
      <c r="J9" s="2">
        <v>1</v>
      </c>
      <c r="K9" s="2">
        <v>4</v>
      </c>
      <c r="L9" s="49">
        <v>10</v>
      </c>
      <c r="M9" s="49">
        <v>7</v>
      </c>
      <c r="N9" s="49">
        <v>1</v>
      </c>
      <c r="O9" s="49">
        <v>6</v>
      </c>
      <c r="P9" s="49">
        <v>1</v>
      </c>
      <c r="Q9" s="30" t="s">
        <v>54</v>
      </c>
      <c r="R9" s="31" t="s">
        <v>76</v>
      </c>
      <c r="S9" s="49" t="s">
        <v>88</v>
      </c>
      <c r="T9" s="5">
        <f t="shared" si="0"/>
        <v>11</v>
      </c>
      <c r="U9" s="41">
        <f>T9/(L9+Q9)*100</f>
        <v>100</v>
      </c>
      <c r="V9" s="44"/>
    </row>
    <row r="10" spans="1:22" ht="24.75" customHeight="1">
      <c r="A10" s="26" t="s">
        <v>9</v>
      </c>
      <c r="B10" s="26" t="s">
        <v>38</v>
      </c>
      <c r="C10" s="78"/>
      <c r="D10" s="2" t="s">
        <v>43</v>
      </c>
      <c r="E10" s="3"/>
      <c r="F10" s="4"/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43</v>
      </c>
      <c r="L10" s="49">
        <v>1</v>
      </c>
      <c r="M10" s="49">
        <v>0</v>
      </c>
      <c r="N10" s="49">
        <v>0</v>
      </c>
      <c r="O10" s="49" t="s">
        <v>43</v>
      </c>
      <c r="P10" s="49" t="s">
        <v>43</v>
      </c>
      <c r="Q10" s="30" t="s">
        <v>55</v>
      </c>
      <c r="R10" s="31" t="s">
        <v>76</v>
      </c>
      <c r="S10" s="49"/>
      <c r="T10" s="5" t="s">
        <v>43</v>
      </c>
      <c r="U10" s="28" t="s">
        <v>43</v>
      </c>
      <c r="V10" s="44" t="s">
        <v>72</v>
      </c>
    </row>
    <row r="11" spans="1:22" ht="24.75" customHeight="1">
      <c r="A11" s="26" t="s">
        <v>10</v>
      </c>
      <c r="B11" s="26" t="s">
        <v>37</v>
      </c>
      <c r="C11" s="5">
        <v>12</v>
      </c>
      <c r="D11" s="2">
        <v>3</v>
      </c>
      <c r="E11" s="3"/>
      <c r="F11" s="4"/>
      <c r="G11" s="2">
        <v>3</v>
      </c>
      <c r="H11" s="2">
        <v>2</v>
      </c>
      <c r="I11" s="2">
        <v>1</v>
      </c>
      <c r="J11" s="2">
        <v>2</v>
      </c>
      <c r="K11" s="2">
        <v>3</v>
      </c>
      <c r="L11" s="49">
        <v>12</v>
      </c>
      <c r="M11" s="49">
        <v>9</v>
      </c>
      <c r="N11" s="49">
        <v>4</v>
      </c>
      <c r="O11" s="49">
        <v>4</v>
      </c>
      <c r="P11" s="49">
        <v>1</v>
      </c>
      <c r="S11" s="49" t="s">
        <v>89</v>
      </c>
      <c r="T11" s="5">
        <f t="shared" si="0"/>
        <v>8</v>
      </c>
      <c r="U11" s="41">
        <f aca="true" t="shared" si="1" ref="U11:U19">T11/(L11+Q11)*100</f>
        <v>66.66666666666666</v>
      </c>
      <c r="V11" s="44"/>
    </row>
    <row r="12" spans="1:22" ht="24" customHeight="1">
      <c r="A12" s="26" t="s">
        <v>11</v>
      </c>
      <c r="B12" s="26" t="s">
        <v>37</v>
      </c>
      <c r="C12" s="5">
        <v>18</v>
      </c>
      <c r="D12" s="2">
        <v>6</v>
      </c>
      <c r="E12" s="3"/>
      <c r="F12" s="4"/>
      <c r="G12" s="2">
        <v>6</v>
      </c>
      <c r="H12" s="2">
        <v>4</v>
      </c>
      <c r="I12" s="2">
        <v>3</v>
      </c>
      <c r="J12" s="2">
        <v>0</v>
      </c>
      <c r="K12" s="2">
        <v>3</v>
      </c>
      <c r="L12" s="49">
        <v>18</v>
      </c>
      <c r="M12" s="49">
        <v>12</v>
      </c>
      <c r="N12" s="49">
        <v>12</v>
      </c>
      <c r="O12" s="49">
        <v>5</v>
      </c>
      <c r="P12" s="49">
        <v>10</v>
      </c>
      <c r="Q12" s="30"/>
      <c r="R12" s="52"/>
      <c r="S12" s="49" t="s">
        <v>83</v>
      </c>
      <c r="T12" s="5">
        <f t="shared" si="0"/>
        <v>18</v>
      </c>
      <c r="U12" s="41">
        <f t="shared" si="1"/>
        <v>100</v>
      </c>
      <c r="V12" s="44"/>
    </row>
    <row r="13" spans="1:22" ht="24" customHeight="1">
      <c r="A13" s="26" t="s">
        <v>12</v>
      </c>
      <c r="B13" s="26" t="s">
        <v>37</v>
      </c>
      <c r="C13" s="5">
        <v>9</v>
      </c>
      <c r="D13" s="2">
        <v>4</v>
      </c>
      <c r="E13" s="3"/>
      <c r="F13" s="4"/>
      <c r="G13" s="2">
        <v>4</v>
      </c>
      <c r="H13" s="2">
        <v>3</v>
      </c>
      <c r="I13" s="2">
        <v>2</v>
      </c>
      <c r="J13" s="2">
        <v>2</v>
      </c>
      <c r="K13" s="2">
        <v>4</v>
      </c>
      <c r="L13" s="49">
        <v>9</v>
      </c>
      <c r="M13" s="49">
        <v>5</v>
      </c>
      <c r="N13" s="49">
        <v>4</v>
      </c>
      <c r="O13" s="49">
        <v>0</v>
      </c>
      <c r="P13" s="49">
        <v>3</v>
      </c>
      <c r="Q13" s="30"/>
      <c r="R13" s="52"/>
      <c r="S13" s="49" t="s">
        <v>90</v>
      </c>
      <c r="T13" s="5">
        <f t="shared" si="0"/>
        <v>7</v>
      </c>
      <c r="U13" s="41">
        <f t="shared" si="1"/>
        <v>77.77777777777779</v>
      </c>
      <c r="V13" s="44"/>
    </row>
    <row r="14" spans="1:22" ht="24" customHeight="1">
      <c r="A14" s="26" t="s">
        <v>13</v>
      </c>
      <c r="B14" s="26" t="s">
        <v>37</v>
      </c>
      <c r="C14" s="78">
        <v>13</v>
      </c>
      <c r="D14" s="2">
        <v>3</v>
      </c>
      <c r="E14" s="7">
        <v>-2</v>
      </c>
      <c r="F14" s="4" t="s">
        <v>48</v>
      </c>
      <c r="G14" s="2">
        <v>1</v>
      </c>
      <c r="H14" s="2">
        <v>0</v>
      </c>
      <c r="I14" s="2">
        <v>1</v>
      </c>
      <c r="J14" s="2" t="s">
        <v>43</v>
      </c>
      <c r="K14" s="2">
        <v>1</v>
      </c>
      <c r="L14" s="49">
        <v>5</v>
      </c>
      <c r="M14" s="49">
        <v>4</v>
      </c>
      <c r="N14" s="49">
        <v>0</v>
      </c>
      <c r="O14" s="49">
        <v>2</v>
      </c>
      <c r="P14" s="49" t="s">
        <v>43</v>
      </c>
      <c r="Q14" s="30"/>
      <c r="R14" s="52"/>
      <c r="S14" s="49" t="s">
        <v>97</v>
      </c>
      <c r="T14" s="5">
        <v>3</v>
      </c>
      <c r="U14" s="41">
        <f t="shared" si="1"/>
        <v>60</v>
      </c>
      <c r="V14" s="44" t="s">
        <v>71</v>
      </c>
    </row>
    <row r="15" spans="1:22" ht="24" customHeight="1">
      <c r="A15" s="26" t="s">
        <v>13</v>
      </c>
      <c r="B15" s="26" t="s">
        <v>38</v>
      </c>
      <c r="C15" s="78"/>
      <c r="D15" s="2">
        <v>4</v>
      </c>
      <c r="E15" s="7" t="s">
        <v>52</v>
      </c>
      <c r="F15" s="4" t="s">
        <v>48</v>
      </c>
      <c r="G15" s="2">
        <v>6</v>
      </c>
      <c r="H15" s="2">
        <v>1</v>
      </c>
      <c r="I15" s="2">
        <v>5</v>
      </c>
      <c r="J15" s="2">
        <v>0</v>
      </c>
      <c r="K15" s="2">
        <v>5</v>
      </c>
      <c r="L15" s="49">
        <v>8</v>
      </c>
      <c r="M15" s="49">
        <v>1</v>
      </c>
      <c r="N15" s="49">
        <v>0</v>
      </c>
      <c r="O15" s="49">
        <v>1</v>
      </c>
      <c r="P15" s="49" t="s">
        <v>43</v>
      </c>
      <c r="Q15" s="30"/>
      <c r="R15" s="52"/>
      <c r="S15" s="49" t="s">
        <v>98</v>
      </c>
      <c r="T15" s="5">
        <v>6</v>
      </c>
      <c r="U15" s="41">
        <f t="shared" si="1"/>
        <v>75</v>
      </c>
      <c r="V15" s="44" t="s">
        <v>71</v>
      </c>
    </row>
    <row r="16" spans="1:22" ht="24" customHeight="1">
      <c r="A16" s="26" t="s">
        <v>14</v>
      </c>
      <c r="B16" s="26" t="s">
        <v>37</v>
      </c>
      <c r="C16" s="5">
        <v>12</v>
      </c>
      <c r="D16" s="2">
        <v>6</v>
      </c>
      <c r="E16" s="7"/>
      <c r="F16" s="4"/>
      <c r="G16" s="2">
        <v>6</v>
      </c>
      <c r="H16" s="2">
        <v>11</v>
      </c>
      <c r="I16" s="2">
        <v>4</v>
      </c>
      <c r="J16" s="2">
        <v>2</v>
      </c>
      <c r="K16" s="2">
        <v>6</v>
      </c>
      <c r="L16" s="49">
        <v>12</v>
      </c>
      <c r="M16" s="49">
        <v>6</v>
      </c>
      <c r="N16" s="49">
        <v>8</v>
      </c>
      <c r="O16" s="49">
        <v>5</v>
      </c>
      <c r="P16" s="49">
        <v>1</v>
      </c>
      <c r="Q16" s="30"/>
      <c r="R16" s="52"/>
      <c r="S16" s="49" t="s">
        <v>86</v>
      </c>
      <c r="T16" s="5">
        <f t="shared" si="0"/>
        <v>12</v>
      </c>
      <c r="U16" s="41">
        <f t="shared" si="1"/>
        <v>100</v>
      </c>
      <c r="V16" s="44"/>
    </row>
    <row r="17" spans="1:22" ht="24" customHeight="1">
      <c r="A17" s="26" t="s">
        <v>27</v>
      </c>
      <c r="B17" s="26" t="s">
        <v>37</v>
      </c>
      <c r="C17" s="78">
        <v>12</v>
      </c>
      <c r="D17" s="2">
        <v>4</v>
      </c>
      <c r="E17" s="7"/>
      <c r="F17" s="4"/>
      <c r="G17" s="2">
        <v>4</v>
      </c>
      <c r="H17" s="2">
        <v>0</v>
      </c>
      <c r="I17" s="2">
        <v>4</v>
      </c>
      <c r="J17" s="2" t="s">
        <v>43</v>
      </c>
      <c r="K17" s="2">
        <v>4</v>
      </c>
      <c r="L17" s="49">
        <v>10</v>
      </c>
      <c r="M17" s="49">
        <v>6</v>
      </c>
      <c r="N17" s="49">
        <v>6</v>
      </c>
      <c r="O17" s="49">
        <v>4</v>
      </c>
      <c r="P17" s="49">
        <v>3</v>
      </c>
      <c r="Q17" s="30" t="s">
        <v>54</v>
      </c>
      <c r="R17" s="31" t="s">
        <v>77</v>
      </c>
      <c r="S17" s="49" t="s">
        <v>91</v>
      </c>
      <c r="T17" s="5">
        <f t="shared" si="0"/>
        <v>11</v>
      </c>
      <c r="U17" s="41">
        <f t="shared" si="1"/>
        <v>100</v>
      </c>
      <c r="V17" s="44"/>
    </row>
    <row r="18" spans="1:22" ht="24" customHeight="1">
      <c r="A18" s="26" t="s">
        <v>27</v>
      </c>
      <c r="B18" s="26" t="s">
        <v>38</v>
      </c>
      <c r="C18" s="78"/>
      <c r="D18" s="2" t="s">
        <v>43</v>
      </c>
      <c r="E18" s="7"/>
      <c r="F18" s="4"/>
      <c r="G18" s="2" t="s">
        <v>43</v>
      </c>
      <c r="H18" s="2" t="s">
        <v>43</v>
      </c>
      <c r="I18" s="2" t="s">
        <v>43</v>
      </c>
      <c r="J18" s="2" t="s">
        <v>43</v>
      </c>
      <c r="K18" s="2" t="s">
        <v>43</v>
      </c>
      <c r="L18" s="49">
        <v>2</v>
      </c>
      <c r="M18" s="49">
        <v>2</v>
      </c>
      <c r="N18" s="49">
        <v>2</v>
      </c>
      <c r="O18" s="49">
        <v>0</v>
      </c>
      <c r="P18" s="49">
        <v>1</v>
      </c>
      <c r="Q18" s="30" t="s">
        <v>55</v>
      </c>
      <c r="R18" s="31" t="s">
        <v>77</v>
      </c>
      <c r="S18" s="49" t="s">
        <v>92</v>
      </c>
      <c r="T18" s="5">
        <v>1</v>
      </c>
      <c r="U18" s="41">
        <f t="shared" si="1"/>
        <v>100</v>
      </c>
      <c r="V18" s="44"/>
    </row>
    <row r="19" spans="1:22" ht="24" customHeight="1">
      <c r="A19" s="26" t="s">
        <v>15</v>
      </c>
      <c r="B19" s="26" t="s">
        <v>37</v>
      </c>
      <c r="C19" s="78">
        <v>22</v>
      </c>
      <c r="D19" s="2">
        <v>9</v>
      </c>
      <c r="E19" s="7"/>
      <c r="F19" s="4"/>
      <c r="G19" s="2">
        <v>9</v>
      </c>
      <c r="H19" s="2">
        <v>9</v>
      </c>
      <c r="I19" s="2">
        <v>2</v>
      </c>
      <c r="J19" s="2">
        <v>1</v>
      </c>
      <c r="K19" s="2">
        <v>3</v>
      </c>
      <c r="L19" s="49">
        <v>20</v>
      </c>
      <c r="M19" s="49">
        <v>13</v>
      </c>
      <c r="N19" s="49">
        <v>9</v>
      </c>
      <c r="O19" s="49">
        <v>9</v>
      </c>
      <c r="P19" s="49">
        <v>4</v>
      </c>
      <c r="Q19" s="30" t="s">
        <v>52</v>
      </c>
      <c r="R19" s="31" t="s">
        <v>51</v>
      </c>
      <c r="S19" s="49" t="s">
        <v>93</v>
      </c>
      <c r="T19" s="5">
        <f>K19+O19+P19</f>
        <v>16</v>
      </c>
      <c r="U19" s="41">
        <f t="shared" si="1"/>
        <v>72.72727272727273</v>
      </c>
      <c r="V19" s="44"/>
    </row>
    <row r="20" spans="1:22" ht="24" customHeight="1">
      <c r="A20" s="26" t="s">
        <v>15</v>
      </c>
      <c r="B20" s="26" t="s">
        <v>38</v>
      </c>
      <c r="C20" s="78"/>
      <c r="D20" s="2" t="s">
        <v>43</v>
      </c>
      <c r="E20" s="7"/>
      <c r="F20" s="4"/>
      <c r="G20" s="2" t="s">
        <v>43</v>
      </c>
      <c r="H20" s="2" t="s">
        <v>43</v>
      </c>
      <c r="I20" s="2" t="s">
        <v>43</v>
      </c>
      <c r="J20" s="2" t="s">
        <v>43</v>
      </c>
      <c r="K20" s="2" t="s">
        <v>43</v>
      </c>
      <c r="L20" s="49">
        <v>2</v>
      </c>
      <c r="M20" s="49">
        <v>0</v>
      </c>
      <c r="N20" s="49">
        <v>0</v>
      </c>
      <c r="O20" s="49" t="s">
        <v>43</v>
      </c>
      <c r="P20" s="49" t="s">
        <v>43</v>
      </c>
      <c r="Q20" s="30" t="s">
        <v>53</v>
      </c>
      <c r="R20" s="31" t="s">
        <v>51</v>
      </c>
      <c r="S20" s="49"/>
      <c r="T20" s="5" t="s">
        <v>43</v>
      </c>
      <c r="U20" s="28" t="s">
        <v>43</v>
      </c>
      <c r="V20" s="44" t="s">
        <v>72</v>
      </c>
    </row>
    <row r="21" spans="1:22" ht="24" customHeight="1">
      <c r="A21" s="26" t="s">
        <v>16</v>
      </c>
      <c r="B21" s="26" t="s">
        <v>37</v>
      </c>
      <c r="C21" s="78">
        <v>16</v>
      </c>
      <c r="D21" s="2">
        <v>4</v>
      </c>
      <c r="E21" s="7" t="s">
        <v>52</v>
      </c>
      <c r="F21" s="4" t="s">
        <v>49</v>
      </c>
      <c r="G21" s="2">
        <v>6</v>
      </c>
      <c r="H21" s="2">
        <v>2</v>
      </c>
      <c r="I21" s="2">
        <v>4</v>
      </c>
      <c r="J21" s="2">
        <v>1</v>
      </c>
      <c r="K21" s="2">
        <v>5</v>
      </c>
      <c r="L21" s="49">
        <v>14</v>
      </c>
      <c r="M21" s="49">
        <v>9</v>
      </c>
      <c r="N21" s="49">
        <v>29</v>
      </c>
      <c r="O21" s="49">
        <v>5</v>
      </c>
      <c r="P21" s="49">
        <v>6</v>
      </c>
      <c r="Q21" s="30" t="s">
        <v>52</v>
      </c>
      <c r="R21" s="52" t="s">
        <v>78</v>
      </c>
      <c r="S21" s="49" t="s">
        <v>94</v>
      </c>
      <c r="T21" s="5">
        <f t="shared" si="0"/>
        <v>16</v>
      </c>
      <c r="U21" s="41">
        <f>T21/(L21+Q21)*100</f>
        <v>100</v>
      </c>
      <c r="V21" s="44"/>
    </row>
    <row r="22" spans="1:22" ht="24" customHeight="1">
      <c r="A22" s="26" t="s">
        <v>16</v>
      </c>
      <c r="B22" s="26" t="s">
        <v>38</v>
      </c>
      <c r="C22" s="78"/>
      <c r="D22" s="2">
        <v>2</v>
      </c>
      <c r="E22" s="7" t="s">
        <v>53</v>
      </c>
      <c r="F22" s="4" t="s">
        <v>49</v>
      </c>
      <c r="G22" s="2">
        <v>0</v>
      </c>
      <c r="H22" s="2">
        <v>0</v>
      </c>
      <c r="I22" s="2" t="s">
        <v>43</v>
      </c>
      <c r="J22" s="2" t="s">
        <v>43</v>
      </c>
      <c r="K22" s="2" t="s">
        <v>43</v>
      </c>
      <c r="L22" s="49">
        <v>2</v>
      </c>
      <c r="M22" s="49">
        <v>2</v>
      </c>
      <c r="N22" s="49">
        <v>0</v>
      </c>
      <c r="O22" s="49">
        <v>0</v>
      </c>
      <c r="P22" s="49" t="s">
        <v>43</v>
      </c>
      <c r="Q22" s="30" t="s">
        <v>53</v>
      </c>
      <c r="R22" s="52" t="s">
        <v>78</v>
      </c>
      <c r="S22" s="49"/>
      <c r="T22" s="5">
        <v>0</v>
      </c>
      <c r="U22" s="28" t="s">
        <v>43</v>
      </c>
      <c r="V22" s="44"/>
    </row>
    <row r="23" spans="1:22" ht="24" customHeight="1">
      <c r="A23" s="26" t="s">
        <v>17</v>
      </c>
      <c r="B23" s="26" t="s">
        <v>37</v>
      </c>
      <c r="C23" s="78">
        <v>15</v>
      </c>
      <c r="D23" s="2">
        <v>4</v>
      </c>
      <c r="E23" s="7" t="s">
        <v>52</v>
      </c>
      <c r="F23" s="4" t="s">
        <v>50</v>
      </c>
      <c r="G23" s="2">
        <v>6</v>
      </c>
      <c r="H23" s="2">
        <v>1</v>
      </c>
      <c r="I23" s="2">
        <v>6</v>
      </c>
      <c r="J23" s="2">
        <v>0</v>
      </c>
      <c r="K23" s="2">
        <v>6</v>
      </c>
      <c r="L23" s="49">
        <v>14</v>
      </c>
      <c r="M23" s="49">
        <v>9</v>
      </c>
      <c r="N23" s="49">
        <v>5</v>
      </c>
      <c r="O23" s="49">
        <v>6</v>
      </c>
      <c r="P23" s="49">
        <v>3</v>
      </c>
      <c r="Q23" s="30" t="s">
        <v>54</v>
      </c>
      <c r="R23" s="52" t="s">
        <v>79</v>
      </c>
      <c r="S23" s="49" t="s">
        <v>89</v>
      </c>
      <c r="T23" s="5">
        <f t="shared" si="0"/>
        <v>15</v>
      </c>
      <c r="U23" s="41">
        <f>T23/(L23+Q23)*100</f>
        <v>100</v>
      </c>
      <c r="V23" s="44"/>
    </row>
    <row r="24" spans="1:22" ht="24" customHeight="1">
      <c r="A24" s="26" t="s">
        <v>17</v>
      </c>
      <c r="B24" s="26" t="s">
        <v>38</v>
      </c>
      <c r="C24" s="78"/>
      <c r="D24" s="2">
        <v>2</v>
      </c>
      <c r="E24" s="7" t="s">
        <v>53</v>
      </c>
      <c r="F24" s="4" t="s">
        <v>50</v>
      </c>
      <c r="G24" s="2">
        <v>0</v>
      </c>
      <c r="H24" s="2">
        <v>0</v>
      </c>
      <c r="I24" s="2" t="s">
        <v>43</v>
      </c>
      <c r="J24" s="2" t="s">
        <v>43</v>
      </c>
      <c r="K24" s="2" t="s">
        <v>43</v>
      </c>
      <c r="L24" s="49">
        <v>1</v>
      </c>
      <c r="M24" s="49">
        <v>0</v>
      </c>
      <c r="N24" s="49">
        <v>0</v>
      </c>
      <c r="O24" s="49" t="s">
        <v>43</v>
      </c>
      <c r="P24" s="49" t="s">
        <v>43</v>
      </c>
      <c r="Q24" s="30" t="s">
        <v>55</v>
      </c>
      <c r="R24" s="52" t="s">
        <v>79</v>
      </c>
      <c r="S24" s="49"/>
      <c r="T24" s="5" t="s">
        <v>43</v>
      </c>
      <c r="U24" s="5" t="s">
        <v>43</v>
      </c>
      <c r="V24" s="44" t="s">
        <v>72</v>
      </c>
    </row>
    <row r="25" spans="1:22" ht="24" customHeight="1">
      <c r="A25" s="26" t="s">
        <v>18</v>
      </c>
      <c r="B25" s="26" t="s">
        <v>37</v>
      </c>
      <c r="C25" s="78">
        <v>9</v>
      </c>
      <c r="D25" s="2">
        <v>3</v>
      </c>
      <c r="E25" s="7" t="s">
        <v>54</v>
      </c>
      <c r="F25" s="4" t="s">
        <v>51</v>
      </c>
      <c r="G25" s="2">
        <v>4</v>
      </c>
      <c r="H25" s="2">
        <v>9</v>
      </c>
      <c r="I25" s="2">
        <v>3</v>
      </c>
      <c r="J25" s="2">
        <v>1</v>
      </c>
      <c r="K25" s="2">
        <v>4</v>
      </c>
      <c r="L25" s="49">
        <v>9</v>
      </c>
      <c r="M25" s="49">
        <v>5</v>
      </c>
      <c r="N25" s="49">
        <v>12</v>
      </c>
      <c r="O25" s="49">
        <v>3</v>
      </c>
      <c r="P25" s="49">
        <v>2</v>
      </c>
      <c r="Q25" s="30"/>
      <c r="R25" s="52"/>
      <c r="S25" s="49" t="s">
        <v>89</v>
      </c>
      <c r="T25" s="5">
        <f t="shared" si="0"/>
        <v>9</v>
      </c>
      <c r="U25" s="41">
        <f>T25/(L25+Q25)*100</f>
        <v>100</v>
      </c>
      <c r="V25" s="44"/>
    </row>
    <row r="26" spans="1:22" ht="24" customHeight="1">
      <c r="A26" s="26" t="s">
        <v>18</v>
      </c>
      <c r="B26" s="26" t="s">
        <v>38</v>
      </c>
      <c r="C26" s="78"/>
      <c r="D26" s="2">
        <v>1</v>
      </c>
      <c r="E26" s="3">
        <v>-1</v>
      </c>
      <c r="F26" s="4" t="s">
        <v>51</v>
      </c>
      <c r="G26" s="2">
        <v>0</v>
      </c>
      <c r="H26" s="2">
        <v>0</v>
      </c>
      <c r="I26" s="2" t="s">
        <v>43</v>
      </c>
      <c r="J26" s="2" t="s">
        <v>43</v>
      </c>
      <c r="K26" s="2" t="s">
        <v>43</v>
      </c>
      <c r="L26" s="49" t="s">
        <v>43</v>
      </c>
      <c r="M26" s="49" t="s">
        <v>43</v>
      </c>
      <c r="N26" s="49" t="s">
        <v>43</v>
      </c>
      <c r="O26" s="49" t="s">
        <v>43</v>
      </c>
      <c r="P26" s="49" t="s">
        <v>43</v>
      </c>
      <c r="Q26" s="30" t="s">
        <v>43</v>
      </c>
      <c r="R26" s="52"/>
      <c r="S26" s="49"/>
      <c r="T26" s="5" t="s">
        <v>43</v>
      </c>
      <c r="U26" s="5" t="s">
        <v>43</v>
      </c>
      <c r="V26" s="44"/>
    </row>
    <row r="27" spans="1:22" ht="24" customHeight="1">
      <c r="A27" s="26" t="s">
        <v>19</v>
      </c>
      <c r="B27" s="26" t="s">
        <v>37</v>
      </c>
      <c r="C27" s="5">
        <v>26</v>
      </c>
      <c r="D27" s="2">
        <v>13</v>
      </c>
      <c r="E27" s="3"/>
      <c r="F27" s="4"/>
      <c r="G27" s="2">
        <v>13</v>
      </c>
      <c r="H27" s="2">
        <v>13</v>
      </c>
      <c r="I27" s="2">
        <v>6</v>
      </c>
      <c r="J27" s="2">
        <v>4</v>
      </c>
      <c r="K27" s="2">
        <v>10</v>
      </c>
      <c r="L27" s="49">
        <v>26</v>
      </c>
      <c r="M27" s="49">
        <v>13</v>
      </c>
      <c r="N27" s="49">
        <v>18</v>
      </c>
      <c r="O27" s="49">
        <v>5</v>
      </c>
      <c r="P27" s="49">
        <v>10</v>
      </c>
      <c r="Q27" s="30"/>
      <c r="R27" s="52"/>
      <c r="S27" s="49" t="s">
        <v>95</v>
      </c>
      <c r="T27" s="5">
        <f t="shared" si="0"/>
        <v>25</v>
      </c>
      <c r="U27" s="41">
        <f aca="true" t="shared" si="2" ref="U27:U34">T27/(L27+Q27)*100</f>
        <v>96.15384615384616</v>
      </c>
      <c r="V27" s="44" t="s">
        <v>106</v>
      </c>
    </row>
    <row r="28" spans="1:22" ht="24" customHeight="1">
      <c r="A28" s="26" t="s">
        <v>20</v>
      </c>
      <c r="B28" s="26" t="s">
        <v>37</v>
      </c>
      <c r="C28" s="5">
        <v>12</v>
      </c>
      <c r="D28" s="2">
        <v>4</v>
      </c>
      <c r="E28" s="3"/>
      <c r="F28" s="4"/>
      <c r="G28" s="2">
        <v>2</v>
      </c>
      <c r="H28" s="2">
        <v>0</v>
      </c>
      <c r="I28" s="2">
        <v>1</v>
      </c>
      <c r="J28" s="2" t="s">
        <v>43</v>
      </c>
      <c r="K28" s="2">
        <v>1</v>
      </c>
      <c r="L28" s="49">
        <v>12</v>
      </c>
      <c r="M28" s="49">
        <v>11</v>
      </c>
      <c r="N28" s="49">
        <v>6</v>
      </c>
      <c r="O28" s="49">
        <v>7</v>
      </c>
      <c r="P28" s="49">
        <v>1</v>
      </c>
      <c r="Q28" s="30"/>
      <c r="R28" s="52"/>
      <c r="S28" s="49" t="s">
        <v>92</v>
      </c>
      <c r="T28" s="5">
        <f t="shared" si="0"/>
        <v>9</v>
      </c>
      <c r="U28" s="41">
        <f t="shared" si="2"/>
        <v>75</v>
      </c>
      <c r="V28" s="44"/>
    </row>
    <row r="29" spans="1:22" ht="24" customHeight="1">
      <c r="A29" s="26" t="s">
        <v>21</v>
      </c>
      <c r="B29" s="26" t="s">
        <v>37</v>
      </c>
      <c r="C29" s="5">
        <v>20</v>
      </c>
      <c r="D29" s="2">
        <v>5</v>
      </c>
      <c r="E29" s="3"/>
      <c r="F29" s="4"/>
      <c r="G29" s="2">
        <v>5</v>
      </c>
      <c r="H29" s="2">
        <v>4</v>
      </c>
      <c r="I29" s="2">
        <v>4</v>
      </c>
      <c r="J29" s="2">
        <v>0</v>
      </c>
      <c r="K29" s="2">
        <v>4</v>
      </c>
      <c r="L29" s="49">
        <v>20</v>
      </c>
      <c r="M29" s="49">
        <v>15</v>
      </c>
      <c r="N29" s="49">
        <v>21</v>
      </c>
      <c r="O29" s="49">
        <v>12</v>
      </c>
      <c r="P29" s="49">
        <v>4</v>
      </c>
      <c r="Q29" s="30"/>
      <c r="R29" s="52"/>
      <c r="S29" s="49" t="s">
        <v>91</v>
      </c>
      <c r="T29" s="5">
        <f t="shared" si="0"/>
        <v>20</v>
      </c>
      <c r="U29" s="41">
        <f t="shared" si="2"/>
        <v>100</v>
      </c>
      <c r="V29" s="44"/>
    </row>
    <row r="30" spans="1:22" ht="24" customHeight="1">
      <c r="A30" s="26" t="s">
        <v>22</v>
      </c>
      <c r="B30" s="26" t="s">
        <v>37</v>
      </c>
      <c r="C30" s="5">
        <v>20</v>
      </c>
      <c r="D30" s="2">
        <v>8</v>
      </c>
      <c r="E30" s="3"/>
      <c r="F30" s="8"/>
      <c r="G30" s="2">
        <v>8</v>
      </c>
      <c r="H30" s="2">
        <v>9</v>
      </c>
      <c r="I30" s="2">
        <v>6</v>
      </c>
      <c r="J30" s="2">
        <v>0</v>
      </c>
      <c r="K30" s="2">
        <v>6</v>
      </c>
      <c r="L30" s="49">
        <v>20</v>
      </c>
      <c r="M30" s="49">
        <v>12</v>
      </c>
      <c r="N30" s="49">
        <v>9</v>
      </c>
      <c r="O30" s="49">
        <v>7</v>
      </c>
      <c r="P30" s="49">
        <v>5</v>
      </c>
      <c r="Q30" s="30"/>
      <c r="R30" s="52"/>
      <c r="S30" s="49" t="s">
        <v>96</v>
      </c>
      <c r="T30" s="5">
        <f t="shared" si="0"/>
        <v>18</v>
      </c>
      <c r="U30" s="41">
        <f t="shared" si="2"/>
        <v>90</v>
      </c>
      <c r="V30" s="44"/>
    </row>
    <row r="31" spans="1:22" ht="24" customHeight="1">
      <c r="A31" s="26" t="s">
        <v>23</v>
      </c>
      <c r="B31" s="26" t="s">
        <v>37</v>
      </c>
      <c r="C31" s="5">
        <v>16</v>
      </c>
      <c r="D31" s="2">
        <v>8</v>
      </c>
      <c r="E31" s="3"/>
      <c r="F31" s="8"/>
      <c r="G31" s="2">
        <v>8</v>
      </c>
      <c r="H31" s="2">
        <v>0</v>
      </c>
      <c r="I31" s="2">
        <v>5</v>
      </c>
      <c r="J31" s="2">
        <v>0</v>
      </c>
      <c r="K31" s="2">
        <v>5</v>
      </c>
      <c r="L31" s="49">
        <v>16</v>
      </c>
      <c r="M31" s="49">
        <v>11</v>
      </c>
      <c r="N31" s="49">
        <v>14</v>
      </c>
      <c r="O31" s="49">
        <v>9</v>
      </c>
      <c r="P31" s="49">
        <v>2</v>
      </c>
      <c r="Q31" s="30"/>
      <c r="R31" s="52"/>
      <c r="S31" s="49" t="s">
        <v>92</v>
      </c>
      <c r="T31" s="5">
        <f t="shared" si="0"/>
        <v>16</v>
      </c>
      <c r="U31" s="41">
        <f t="shared" si="2"/>
        <v>100</v>
      </c>
      <c r="V31" s="44"/>
    </row>
    <row r="32" spans="1:22" ht="24" customHeight="1">
      <c r="A32" s="26" t="s">
        <v>24</v>
      </c>
      <c r="B32" s="26" t="s">
        <v>37</v>
      </c>
      <c r="C32" s="5">
        <v>16</v>
      </c>
      <c r="D32" s="2">
        <v>8</v>
      </c>
      <c r="E32" s="3"/>
      <c r="F32" s="8"/>
      <c r="G32" s="2">
        <v>8</v>
      </c>
      <c r="H32" s="2">
        <v>4</v>
      </c>
      <c r="I32" s="2">
        <v>4</v>
      </c>
      <c r="J32" s="2">
        <v>1</v>
      </c>
      <c r="K32" s="2">
        <v>5</v>
      </c>
      <c r="L32" s="49">
        <v>16</v>
      </c>
      <c r="M32" s="49">
        <v>8</v>
      </c>
      <c r="N32" s="49">
        <v>13</v>
      </c>
      <c r="O32" s="49">
        <v>3</v>
      </c>
      <c r="P32" s="49">
        <v>8</v>
      </c>
      <c r="Q32" s="30"/>
      <c r="R32" s="52"/>
      <c r="S32" s="49" t="s">
        <v>85</v>
      </c>
      <c r="T32" s="5">
        <f t="shared" si="0"/>
        <v>16</v>
      </c>
      <c r="U32" s="41">
        <f t="shared" si="2"/>
        <v>100</v>
      </c>
      <c r="V32" s="44"/>
    </row>
    <row r="33" spans="1:22" ht="24" customHeight="1">
      <c r="A33" s="26" t="s">
        <v>25</v>
      </c>
      <c r="B33" s="26" t="s">
        <v>37</v>
      </c>
      <c r="C33" s="5">
        <v>12</v>
      </c>
      <c r="D33" s="2">
        <v>4</v>
      </c>
      <c r="E33" s="3"/>
      <c r="F33" s="8"/>
      <c r="G33" s="2">
        <v>4</v>
      </c>
      <c r="H33" s="2">
        <v>6</v>
      </c>
      <c r="I33" s="2">
        <v>4</v>
      </c>
      <c r="J33" s="2">
        <v>0</v>
      </c>
      <c r="K33" s="2">
        <v>4</v>
      </c>
      <c r="L33" s="49">
        <v>12</v>
      </c>
      <c r="M33" s="49">
        <v>8</v>
      </c>
      <c r="N33" s="49">
        <v>18</v>
      </c>
      <c r="O33" s="49">
        <v>5</v>
      </c>
      <c r="P33" s="49">
        <v>3</v>
      </c>
      <c r="Q33" s="30"/>
      <c r="R33" s="52"/>
      <c r="S33" s="49" t="s">
        <v>87</v>
      </c>
      <c r="T33" s="5">
        <f t="shared" si="0"/>
        <v>12</v>
      </c>
      <c r="U33" s="41">
        <f t="shared" si="2"/>
        <v>100</v>
      </c>
      <c r="V33" s="44"/>
    </row>
    <row r="34" spans="1:22" ht="24" customHeight="1">
      <c r="A34" s="26" t="s">
        <v>26</v>
      </c>
      <c r="B34" s="26" t="s">
        <v>37</v>
      </c>
      <c r="C34" s="5">
        <v>10</v>
      </c>
      <c r="D34" s="2">
        <v>4</v>
      </c>
      <c r="E34" s="54"/>
      <c r="F34" s="55"/>
      <c r="G34" s="2">
        <v>4</v>
      </c>
      <c r="H34" s="2">
        <v>3</v>
      </c>
      <c r="I34" s="2">
        <v>2</v>
      </c>
      <c r="J34" s="2">
        <v>1</v>
      </c>
      <c r="K34" s="2">
        <v>3</v>
      </c>
      <c r="L34" s="49">
        <v>10</v>
      </c>
      <c r="M34" s="49">
        <v>6</v>
      </c>
      <c r="N34" s="49">
        <v>1</v>
      </c>
      <c r="O34" s="49">
        <v>4</v>
      </c>
      <c r="P34" s="49">
        <v>1</v>
      </c>
      <c r="Q34" s="56"/>
      <c r="R34" s="57"/>
      <c r="S34" s="49" t="s">
        <v>86</v>
      </c>
      <c r="T34" s="5">
        <f t="shared" si="0"/>
        <v>8</v>
      </c>
      <c r="U34" s="41">
        <f t="shared" si="2"/>
        <v>80</v>
      </c>
      <c r="V34" s="44"/>
    </row>
    <row r="35" spans="1:22" ht="24" customHeight="1">
      <c r="A35" s="28" t="s">
        <v>4</v>
      </c>
      <c r="B35" s="28"/>
      <c r="C35" s="5">
        <f>SUM(C3:C34)</f>
        <v>308</v>
      </c>
      <c r="D35" s="3">
        <f>SUM(D3:D34)</f>
        <v>119</v>
      </c>
      <c r="E35" s="3"/>
      <c r="F35" s="8"/>
      <c r="G35" s="65">
        <f aca="true" t="shared" si="3" ref="G35:L35">SUM(G3:G34)</f>
        <v>117</v>
      </c>
      <c r="H35" s="2">
        <f t="shared" si="3"/>
        <v>87</v>
      </c>
      <c r="I35" s="2">
        <f t="shared" si="3"/>
        <v>73</v>
      </c>
      <c r="J35" s="2">
        <f t="shared" si="3"/>
        <v>16</v>
      </c>
      <c r="K35" s="2">
        <f t="shared" si="3"/>
        <v>89</v>
      </c>
      <c r="L35" s="49">
        <f t="shared" si="3"/>
        <v>308</v>
      </c>
      <c r="M35" s="49">
        <f aca="true" t="shared" si="4" ref="M35:T35">SUM(M3:M34)</f>
        <v>196</v>
      </c>
      <c r="N35" s="49">
        <f t="shared" si="4"/>
        <v>225</v>
      </c>
      <c r="O35" s="49">
        <f t="shared" si="4"/>
        <v>112</v>
      </c>
      <c r="P35" s="63">
        <f t="shared" si="4"/>
        <v>83</v>
      </c>
      <c r="Q35" s="30"/>
      <c r="R35" s="52"/>
      <c r="S35" s="64"/>
      <c r="T35" s="5">
        <f t="shared" si="4"/>
        <v>284</v>
      </c>
      <c r="U35" s="41">
        <f>T35/L35*100</f>
        <v>92.20779220779221</v>
      </c>
      <c r="V35" s="44"/>
    </row>
    <row r="36" spans="1:22" s="59" customFormat="1" ht="15" customHeight="1">
      <c r="A36" s="66" t="s">
        <v>107</v>
      </c>
      <c r="B36" s="58"/>
      <c r="F36" s="58"/>
      <c r="L36" s="60"/>
      <c r="M36" s="60"/>
      <c r="N36" s="60"/>
      <c r="O36" s="60"/>
      <c r="P36" s="60"/>
      <c r="Q36" s="60"/>
      <c r="R36" s="61"/>
      <c r="S36" s="60"/>
      <c r="U36" s="58"/>
      <c r="V36" s="62"/>
    </row>
    <row r="37" spans="1:22" s="59" customFormat="1" ht="15" customHeight="1">
      <c r="A37" s="66" t="s">
        <v>108</v>
      </c>
      <c r="B37" s="58"/>
      <c r="F37" s="58"/>
      <c r="L37" s="60"/>
      <c r="M37" s="60"/>
      <c r="N37" s="60"/>
      <c r="O37" s="60"/>
      <c r="P37" s="60"/>
      <c r="Q37" s="60"/>
      <c r="R37" s="61"/>
      <c r="S37" s="60"/>
      <c r="U37" s="58"/>
      <c r="V37" s="62"/>
    </row>
    <row r="38" spans="1:22" s="59" customFormat="1" ht="15" customHeight="1">
      <c r="A38" s="66" t="s">
        <v>109</v>
      </c>
      <c r="B38" s="58"/>
      <c r="F38" s="58"/>
      <c r="L38" s="60"/>
      <c r="M38" s="60"/>
      <c r="N38" s="60"/>
      <c r="O38" s="60"/>
      <c r="P38" s="60"/>
      <c r="Q38" s="60"/>
      <c r="R38" s="61"/>
      <c r="S38" s="60"/>
      <c r="U38" s="58"/>
      <c r="V38" s="62"/>
    </row>
    <row r="39" spans="1:22" s="59" customFormat="1" ht="24" customHeight="1">
      <c r="A39" s="58"/>
      <c r="B39" s="58"/>
      <c r="F39" s="58"/>
      <c r="L39" s="60"/>
      <c r="M39" s="60"/>
      <c r="N39" s="60"/>
      <c r="O39" s="60"/>
      <c r="P39" s="60"/>
      <c r="Q39" s="60"/>
      <c r="R39" s="61"/>
      <c r="S39" s="60"/>
      <c r="U39" s="58"/>
      <c r="V39" s="62"/>
    </row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</sheetData>
  <sheetProtection/>
  <mergeCells count="19">
    <mergeCell ref="C25:C26"/>
    <mergeCell ref="C23:C24"/>
    <mergeCell ref="C21:C22"/>
    <mergeCell ref="C19:C20"/>
    <mergeCell ref="C17:C18"/>
    <mergeCell ref="C14:C15"/>
    <mergeCell ref="C3:C4"/>
    <mergeCell ref="C9:C10"/>
    <mergeCell ref="C7:C8"/>
    <mergeCell ref="C5:C6"/>
    <mergeCell ref="V1:V2"/>
    <mergeCell ref="U1:U2"/>
    <mergeCell ref="A1:B2"/>
    <mergeCell ref="C1:C2"/>
    <mergeCell ref="T1:T2"/>
    <mergeCell ref="D1:K1"/>
    <mergeCell ref="Q2:R2"/>
    <mergeCell ref="E2:F2"/>
    <mergeCell ref="L1:S1"/>
  </mergeCells>
  <printOptions horizontalCentered="1"/>
  <pageMargins left="0.07874015748031496" right="0.07874015748031496" top="0.7086614173228347" bottom="0.1968503937007874" header="0.35433070866141736" footer="0.5118110236220472"/>
  <pageSetup fitToHeight="1" fitToWidth="1" horizontalDpi="300" verticalDpi="300" orientation="portrait" paperSize="9" scale="80" r:id="rId1"/>
  <headerFooter alignWithMargins="0">
    <oddHeader>&amp;C&amp;"標楷體,粗體"&amp;18 99學年碩士班新生報到人數統計表&amp;R編表日期：&amp;D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1"/>
  <sheetViews>
    <sheetView zoomScalePageLayoutView="0" workbookViewId="0" topLeftCell="A1">
      <selection activeCell="G10" sqref="G10"/>
    </sheetView>
  </sheetViews>
  <sheetFormatPr defaultColWidth="9.00390625" defaultRowHeight="16.5"/>
  <cols>
    <col min="1" max="1" width="23.625" style="9" customWidth="1"/>
    <col min="2" max="6" width="6.625" style="9" customWidth="1"/>
    <col min="7" max="7" width="8.125" style="9" customWidth="1"/>
    <col min="8" max="8" width="3.375" style="9" bestFit="1" customWidth="1"/>
    <col min="9" max="9" width="2.25390625" style="9" customWidth="1"/>
    <col min="10" max="10" width="7.75390625" style="9" bestFit="1" customWidth="1"/>
    <col min="11" max="11" width="7.75390625" style="9" customWidth="1"/>
    <col min="12" max="12" width="7.00390625" style="9" customWidth="1"/>
    <col min="13" max="16384" width="8.75390625" style="9" customWidth="1"/>
  </cols>
  <sheetData>
    <row r="1" spans="1:12" ht="32.25">
      <c r="A1" s="14" t="s">
        <v>0</v>
      </c>
      <c r="B1" s="15" t="s">
        <v>3</v>
      </c>
      <c r="C1" s="15" t="s">
        <v>1</v>
      </c>
      <c r="D1" s="15" t="s">
        <v>2</v>
      </c>
      <c r="E1" s="15" t="s">
        <v>57</v>
      </c>
      <c r="F1" s="15" t="s">
        <v>58</v>
      </c>
      <c r="G1" s="15" t="s">
        <v>36</v>
      </c>
      <c r="H1" s="81" t="s">
        <v>47</v>
      </c>
      <c r="I1" s="82"/>
      <c r="J1" s="46" t="s">
        <v>81</v>
      </c>
      <c r="K1" s="34" t="s">
        <v>70</v>
      </c>
      <c r="L1" s="14" t="s">
        <v>65</v>
      </c>
    </row>
    <row r="2" spans="1:12" ht="24" customHeight="1">
      <c r="A2" s="16" t="s">
        <v>33</v>
      </c>
      <c r="B2" s="14">
        <v>6</v>
      </c>
      <c r="C2" s="14">
        <v>6</v>
      </c>
      <c r="D2" s="14">
        <v>5</v>
      </c>
      <c r="E2" s="14">
        <v>6</v>
      </c>
      <c r="F2" s="14">
        <v>0</v>
      </c>
      <c r="G2" s="17">
        <f>E2+F2</f>
        <v>6</v>
      </c>
      <c r="H2" s="18"/>
      <c r="I2" s="19"/>
      <c r="J2" s="19" t="s">
        <v>99</v>
      </c>
      <c r="K2" s="42">
        <f>G2/(B2+H2)*100</f>
        <v>100</v>
      </c>
      <c r="L2" s="32"/>
    </row>
    <row r="3" spans="1:12" s="6" customFormat="1" ht="24" customHeight="1">
      <c r="A3" s="36" t="s">
        <v>34</v>
      </c>
      <c r="B3" s="5">
        <v>11</v>
      </c>
      <c r="C3" s="5">
        <v>11</v>
      </c>
      <c r="D3" s="5">
        <v>11</v>
      </c>
      <c r="E3" s="5">
        <v>10</v>
      </c>
      <c r="F3" s="5">
        <v>1</v>
      </c>
      <c r="G3" s="37">
        <f aca="true" t="shared" si="0" ref="G3:G9">E3+F3</f>
        <v>11</v>
      </c>
      <c r="H3" s="38"/>
      <c r="I3" s="39"/>
      <c r="J3" s="39" t="s">
        <v>88</v>
      </c>
      <c r="K3" s="42">
        <f>G3/(B3+H3)*100</f>
        <v>100</v>
      </c>
      <c r="L3" s="29"/>
    </row>
    <row r="4" spans="1:12" ht="24" customHeight="1">
      <c r="A4" s="16" t="s">
        <v>28</v>
      </c>
      <c r="B4" s="14">
        <v>17</v>
      </c>
      <c r="C4" s="14">
        <v>10</v>
      </c>
      <c r="D4" s="14">
        <v>0</v>
      </c>
      <c r="E4" s="14">
        <v>5</v>
      </c>
      <c r="F4" s="14">
        <v>0</v>
      </c>
      <c r="G4" s="17">
        <f t="shared" si="0"/>
        <v>5</v>
      </c>
      <c r="H4" s="18" t="s">
        <v>73</v>
      </c>
      <c r="I4" s="22" t="s">
        <v>48</v>
      </c>
      <c r="J4" s="53" t="s">
        <v>100</v>
      </c>
      <c r="K4" s="42">
        <f>G4/(B4+H4)*100</f>
        <v>100</v>
      </c>
      <c r="L4" s="32" t="s">
        <v>66</v>
      </c>
    </row>
    <row r="5" spans="1:12" s="6" customFormat="1" ht="24" customHeight="1">
      <c r="A5" s="36" t="s">
        <v>29</v>
      </c>
      <c r="B5" s="5">
        <v>40</v>
      </c>
      <c r="C5" s="5">
        <v>47</v>
      </c>
      <c r="D5" s="5">
        <v>22</v>
      </c>
      <c r="E5" s="5">
        <v>40</v>
      </c>
      <c r="F5" s="5">
        <v>12</v>
      </c>
      <c r="G5" s="37">
        <v>51</v>
      </c>
      <c r="H5" s="38" t="s">
        <v>74</v>
      </c>
      <c r="I5" s="22" t="s">
        <v>48</v>
      </c>
      <c r="J5" s="53" t="s">
        <v>102</v>
      </c>
      <c r="K5" s="42">
        <f>G5/(B5+H5)*100</f>
        <v>98.07692307692307</v>
      </c>
      <c r="L5" s="29"/>
    </row>
    <row r="6" spans="1:12" ht="24" customHeight="1">
      <c r="A6" s="36" t="s">
        <v>35</v>
      </c>
      <c r="B6" s="5">
        <v>20</v>
      </c>
      <c r="C6" s="5">
        <v>20</v>
      </c>
      <c r="D6" s="5">
        <v>13</v>
      </c>
      <c r="E6" s="5">
        <v>15</v>
      </c>
      <c r="F6" s="5">
        <v>5</v>
      </c>
      <c r="G6" s="37">
        <f t="shared" si="0"/>
        <v>20</v>
      </c>
      <c r="H6" s="38"/>
      <c r="I6" s="39"/>
      <c r="J6" s="39" t="s">
        <v>91</v>
      </c>
      <c r="K6" s="42">
        <f>G6/(B6+H6)*100</f>
        <v>100</v>
      </c>
      <c r="L6" s="32"/>
    </row>
    <row r="7" spans="1:12" ht="24" customHeight="1">
      <c r="A7" s="16" t="s">
        <v>30</v>
      </c>
      <c r="B7" s="14">
        <v>10</v>
      </c>
      <c r="C7" s="14">
        <v>13</v>
      </c>
      <c r="D7" s="14">
        <v>0</v>
      </c>
      <c r="E7" s="14">
        <v>7</v>
      </c>
      <c r="F7" s="14">
        <v>0</v>
      </c>
      <c r="G7" s="17">
        <f t="shared" si="0"/>
        <v>7</v>
      </c>
      <c r="H7" s="18"/>
      <c r="I7" s="19"/>
      <c r="J7" s="19" t="s">
        <v>103</v>
      </c>
      <c r="K7" s="42">
        <f>G7/C7*100</f>
        <v>53.84615384615385</v>
      </c>
      <c r="L7" s="43" t="s">
        <v>69</v>
      </c>
    </row>
    <row r="8" spans="1:12" ht="24" customHeight="1">
      <c r="A8" s="16" t="s">
        <v>31</v>
      </c>
      <c r="B8" s="14">
        <v>10</v>
      </c>
      <c r="C8" s="14">
        <v>6</v>
      </c>
      <c r="D8" s="14">
        <v>0</v>
      </c>
      <c r="E8" s="14">
        <v>3</v>
      </c>
      <c r="F8" s="14">
        <v>0</v>
      </c>
      <c r="G8" s="17">
        <f t="shared" si="0"/>
        <v>3</v>
      </c>
      <c r="H8" s="18"/>
      <c r="I8" s="19"/>
      <c r="J8" s="19" t="s">
        <v>104</v>
      </c>
      <c r="K8" s="42">
        <f>G8/C8*100</f>
        <v>50</v>
      </c>
      <c r="L8" s="43" t="s">
        <v>69</v>
      </c>
    </row>
    <row r="9" spans="1:12" ht="24" customHeight="1">
      <c r="A9" s="16" t="s">
        <v>32</v>
      </c>
      <c r="B9" s="14">
        <v>5</v>
      </c>
      <c r="C9" s="14">
        <v>4</v>
      </c>
      <c r="D9" s="14">
        <v>0</v>
      </c>
      <c r="E9" s="14">
        <v>4</v>
      </c>
      <c r="F9" s="14">
        <v>0</v>
      </c>
      <c r="G9" s="17">
        <f t="shared" si="0"/>
        <v>4</v>
      </c>
      <c r="H9" s="18"/>
      <c r="I9" s="19"/>
      <c r="J9" s="19" t="s">
        <v>105</v>
      </c>
      <c r="K9" s="42">
        <f>G9/C9*100</f>
        <v>100</v>
      </c>
      <c r="L9" s="43" t="s">
        <v>69</v>
      </c>
    </row>
    <row r="10" spans="1:12" ht="24" customHeight="1">
      <c r="A10" s="14" t="s">
        <v>4</v>
      </c>
      <c r="B10" s="14">
        <f aca="true" t="shared" si="1" ref="B10:G10">SUM(B2:B9)</f>
        <v>119</v>
      </c>
      <c r="C10" s="14">
        <f t="shared" si="1"/>
        <v>117</v>
      </c>
      <c r="D10" s="14">
        <f t="shared" si="1"/>
        <v>51</v>
      </c>
      <c r="E10" s="14">
        <f t="shared" si="1"/>
        <v>90</v>
      </c>
      <c r="F10" s="14">
        <f t="shared" si="1"/>
        <v>18</v>
      </c>
      <c r="G10" s="14">
        <f t="shared" si="1"/>
        <v>107</v>
      </c>
      <c r="H10" s="20"/>
      <c r="I10" s="21"/>
      <c r="J10" s="21"/>
      <c r="K10" s="42">
        <f>G10/C10*100</f>
        <v>91.45299145299145</v>
      </c>
      <c r="L10" s="32"/>
    </row>
    <row r="11" spans="1:11" ht="15.75">
      <c r="A11" s="10"/>
      <c r="B11" s="11"/>
      <c r="C11" s="11"/>
      <c r="D11" s="11"/>
      <c r="E11" s="11"/>
      <c r="F11" s="11"/>
      <c r="G11" s="11"/>
      <c r="H11" s="11"/>
      <c r="I11" s="11"/>
      <c r="J11" s="40"/>
      <c r="K11" s="40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</sheetData>
  <sheetProtection/>
  <mergeCells count="1">
    <mergeCell ref="H1:I1"/>
  </mergeCells>
  <printOptions/>
  <pageMargins left="0.3937007874015748" right="0.3937007874015748" top="0.9055118110236221" bottom="0.1968503937007874" header="0.5118110236220472" footer="0.5118110236220472"/>
  <pageSetup fitToHeight="1" fitToWidth="1" horizontalDpi="600" verticalDpi="600" orientation="portrait" paperSize="9" scale="96" r:id="rId1"/>
  <headerFooter alignWithMargins="0">
    <oddHeader>&amp;C&amp;"標楷體,粗體"&amp;16 &amp;14 99學年碩士班新生報到人數統計表&amp;R編表日期：&amp;D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8"/>
  <sheetViews>
    <sheetView tabSelected="1" zoomScalePageLayoutView="0" workbookViewId="0" topLeftCell="A1">
      <selection activeCell="A20" sqref="A20"/>
    </sheetView>
  </sheetViews>
  <sheetFormatPr defaultColWidth="9.00390625" defaultRowHeight="16.5"/>
  <cols>
    <col min="1" max="1" width="21.25390625" style="23" bestFit="1" customWidth="1"/>
    <col min="2" max="2" width="7.75390625" style="23" bestFit="1" customWidth="1"/>
    <col min="3" max="7" width="6.50390625" style="23" customWidth="1"/>
    <col min="8" max="8" width="7.75390625" style="23" customWidth="1"/>
    <col min="9" max="10" width="7.75390625" style="23" bestFit="1" customWidth="1"/>
    <col min="11" max="11" width="4.125" style="23" customWidth="1"/>
    <col min="12" max="12" width="2.25390625" style="23" customWidth="1"/>
    <col min="13" max="13" width="7.375" style="23" customWidth="1"/>
    <col min="14" max="14" width="6.75390625" style="23" bestFit="1" customWidth="1"/>
    <col min="15" max="16384" width="8.75390625" style="23" customWidth="1"/>
  </cols>
  <sheetData>
    <row r="1" spans="1:14" ht="33" customHeight="1">
      <c r="A1" s="86" t="s">
        <v>0</v>
      </c>
      <c r="B1" s="87"/>
      <c r="C1" s="15" t="s">
        <v>41</v>
      </c>
      <c r="D1" s="15" t="s">
        <v>40</v>
      </c>
      <c r="E1" s="15" t="s">
        <v>39</v>
      </c>
      <c r="F1" s="15" t="s">
        <v>44</v>
      </c>
      <c r="G1" s="15" t="s">
        <v>45</v>
      </c>
      <c r="H1" s="34" t="s">
        <v>59</v>
      </c>
      <c r="I1" s="15" t="s">
        <v>42</v>
      </c>
      <c r="J1" s="15" t="s">
        <v>81</v>
      </c>
      <c r="K1" s="85" t="s">
        <v>47</v>
      </c>
      <c r="L1" s="85"/>
      <c r="M1" s="34" t="s">
        <v>70</v>
      </c>
      <c r="N1" s="14" t="s">
        <v>63</v>
      </c>
    </row>
    <row r="2" spans="1:14" ht="18.75" customHeight="1">
      <c r="A2" s="24" t="s">
        <v>60</v>
      </c>
      <c r="B2" s="24" t="s">
        <v>37</v>
      </c>
      <c r="C2" s="14">
        <v>4</v>
      </c>
      <c r="D2" s="14">
        <v>1</v>
      </c>
      <c r="E2" s="14">
        <v>0</v>
      </c>
      <c r="F2" s="14">
        <v>1</v>
      </c>
      <c r="G2" s="14" t="s">
        <v>43</v>
      </c>
      <c r="H2" s="90">
        <v>0</v>
      </c>
      <c r="I2" s="17">
        <v>1</v>
      </c>
      <c r="J2" s="25" t="s">
        <v>80</v>
      </c>
      <c r="K2" s="25"/>
      <c r="L2" s="19"/>
      <c r="M2" s="42">
        <f>I2/(C2+K2)*100</f>
        <v>25</v>
      </c>
      <c r="N2" s="33" t="s">
        <v>68</v>
      </c>
    </row>
    <row r="3" spans="1:14" ht="18.75" customHeight="1">
      <c r="A3" s="24" t="s">
        <v>60</v>
      </c>
      <c r="B3" s="24" t="s">
        <v>38</v>
      </c>
      <c r="C3" s="14">
        <v>2</v>
      </c>
      <c r="D3" s="14">
        <v>1</v>
      </c>
      <c r="E3" s="14">
        <v>0</v>
      </c>
      <c r="F3" s="14">
        <v>1</v>
      </c>
      <c r="G3" s="14" t="s">
        <v>43</v>
      </c>
      <c r="H3" s="91"/>
      <c r="I3" s="17">
        <v>1</v>
      </c>
      <c r="J3" s="25" t="s">
        <v>80</v>
      </c>
      <c r="K3" s="25"/>
      <c r="L3" s="19"/>
      <c r="M3" s="42">
        <f>I3/(C3+K3)*100</f>
        <v>50</v>
      </c>
      <c r="N3" s="33" t="s">
        <v>68</v>
      </c>
    </row>
    <row r="4" spans="1:14" ht="18.75" customHeight="1">
      <c r="A4" s="24" t="s">
        <v>61</v>
      </c>
      <c r="B4" s="24" t="s">
        <v>37</v>
      </c>
      <c r="C4" s="88">
        <v>2</v>
      </c>
      <c r="D4" s="14">
        <v>1</v>
      </c>
      <c r="E4" s="14">
        <v>0</v>
      </c>
      <c r="F4" s="14">
        <v>0</v>
      </c>
      <c r="G4" s="14" t="s">
        <v>43</v>
      </c>
      <c r="H4" s="90">
        <v>0</v>
      </c>
      <c r="I4" s="17">
        <v>0</v>
      </c>
      <c r="J4" s="25"/>
      <c r="K4" s="18"/>
      <c r="L4" s="22"/>
      <c r="M4" s="83">
        <f>(I4+I5)/C4*100</f>
        <v>50</v>
      </c>
      <c r="N4" s="32" t="s">
        <v>64</v>
      </c>
    </row>
    <row r="5" spans="1:14" ht="18.75" customHeight="1">
      <c r="A5" s="24" t="s">
        <v>61</v>
      </c>
      <c r="B5" s="24" t="s">
        <v>38</v>
      </c>
      <c r="C5" s="89"/>
      <c r="D5" s="14">
        <v>1</v>
      </c>
      <c r="E5" s="14">
        <v>0</v>
      </c>
      <c r="F5" s="14">
        <v>1</v>
      </c>
      <c r="G5" s="14" t="s">
        <v>43</v>
      </c>
      <c r="H5" s="91"/>
      <c r="I5" s="17">
        <v>1</v>
      </c>
      <c r="J5" s="25" t="s">
        <v>80</v>
      </c>
      <c r="K5" s="18"/>
      <c r="L5" s="22"/>
      <c r="M5" s="84"/>
      <c r="N5" s="32" t="s">
        <v>64</v>
      </c>
    </row>
    <row r="6" spans="1:14" ht="18.75" customHeight="1">
      <c r="A6" s="24" t="s">
        <v>62</v>
      </c>
      <c r="B6" s="24" t="s">
        <v>37</v>
      </c>
      <c r="C6" s="88">
        <v>2</v>
      </c>
      <c r="D6" s="14">
        <v>2</v>
      </c>
      <c r="E6" s="14">
        <v>1</v>
      </c>
      <c r="F6" s="14">
        <v>1</v>
      </c>
      <c r="G6" s="14">
        <v>0</v>
      </c>
      <c r="H6" s="90">
        <v>0</v>
      </c>
      <c r="I6" s="17">
        <v>1</v>
      </c>
      <c r="J6" s="25" t="s">
        <v>82</v>
      </c>
      <c r="K6" s="18"/>
      <c r="L6" s="22"/>
      <c r="M6" s="83">
        <f>I6/C6*100</f>
        <v>50</v>
      </c>
      <c r="N6" s="44"/>
    </row>
    <row r="7" spans="1:14" ht="18.75" customHeight="1">
      <c r="A7" s="24" t="s">
        <v>62</v>
      </c>
      <c r="B7" s="24" t="s">
        <v>38</v>
      </c>
      <c r="C7" s="89"/>
      <c r="D7" s="14">
        <v>0</v>
      </c>
      <c r="E7" s="14">
        <v>0</v>
      </c>
      <c r="F7" s="14" t="s">
        <v>43</v>
      </c>
      <c r="G7" s="14" t="s">
        <v>43</v>
      </c>
      <c r="H7" s="91"/>
      <c r="I7" s="14" t="s">
        <v>43</v>
      </c>
      <c r="J7" s="35"/>
      <c r="K7" s="18"/>
      <c r="L7" s="22"/>
      <c r="M7" s="84"/>
      <c r="N7" s="44"/>
    </row>
    <row r="8" spans="1:14" ht="18.75" customHeight="1">
      <c r="A8" s="86" t="s">
        <v>4</v>
      </c>
      <c r="B8" s="87"/>
      <c r="C8" s="14">
        <f>SUM(C2:C6)</f>
        <v>10</v>
      </c>
      <c r="D8" s="14">
        <f>SUM(D2:D7)</f>
        <v>6</v>
      </c>
      <c r="E8" s="14">
        <f>SUM(E2:E7)</f>
        <v>1</v>
      </c>
      <c r="F8" s="14">
        <f>SUM(F2:F7)</f>
        <v>4</v>
      </c>
      <c r="G8" s="14">
        <f>SUM(G2:G6)</f>
        <v>0</v>
      </c>
      <c r="H8" s="14">
        <f>SUM(H2:H6)</f>
        <v>0</v>
      </c>
      <c r="I8" s="14">
        <f>SUM(I2:I6)</f>
        <v>4</v>
      </c>
      <c r="J8" s="35"/>
      <c r="K8" s="35"/>
      <c r="L8" s="21"/>
      <c r="M8" s="42">
        <f>I8/D8*100</f>
        <v>66.66666666666666</v>
      </c>
      <c r="N8" s="33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</sheetData>
  <sheetProtection/>
  <mergeCells count="10">
    <mergeCell ref="M4:M5"/>
    <mergeCell ref="M6:M7"/>
    <mergeCell ref="K1:L1"/>
    <mergeCell ref="A1:B1"/>
    <mergeCell ref="A8:B8"/>
    <mergeCell ref="C4:C5"/>
    <mergeCell ref="C6:C7"/>
    <mergeCell ref="H2:H3"/>
    <mergeCell ref="H4:H5"/>
    <mergeCell ref="H6:H7"/>
  </mergeCells>
  <printOptions/>
  <pageMargins left="0.7480314960629921" right="0.7480314960629921" top="0.9448818897637796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&amp;C&amp;"標楷體,粗體"&amp;16 99學年博士班新生報到人數統計表&amp;R編表日期：&amp;D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靜宜大學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LUNG401</cp:lastModifiedBy>
  <cp:lastPrinted>2010-10-25T03:38:06Z</cp:lastPrinted>
  <dcterms:created xsi:type="dcterms:W3CDTF">2007-08-31T06:35:51Z</dcterms:created>
  <dcterms:modified xsi:type="dcterms:W3CDTF">2014-01-23T10:16:40Z</dcterms:modified>
  <cp:category/>
  <cp:version/>
  <cp:contentType/>
  <cp:contentStatus/>
</cp:coreProperties>
</file>