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YSHEU\Desktop\"/>
    </mc:Choice>
  </mc:AlternateContent>
  <bookViews>
    <workbookView xWindow="0" yWindow="0" windowWidth="21570" windowHeight="8100"/>
  </bookViews>
  <sheets>
    <sheet name="碩班1015" sheetId="5" r:id="rId1"/>
    <sheet name="碩專班1015" sheetId="2" r:id="rId2"/>
    <sheet name="博士班1015" sheetId="4" r:id="rId3"/>
  </sheets>
  <calcPr calcId="152511"/>
</workbook>
</file>

<file path=xl/calcChain.xml><?xml version="1.0" encoding="utf-8"?>
<calcChain xmlns="http://schemas.openxmlformats.org/spreadsheetml/2006/main">
  <c r="X7" i="4" l="1"/>
  <c r="Z7" i="4"/>
  <c r="AL38" i="5" l="1"/>
  <c r="AD38" i="5"/>
  <c r="AC38" i="5"/>
  <c r="Z38" i="5"/>
  <c r="Y38" i="5"/>
  <c r="V38" i="5"/>
  <c r="M38" i="5"/>
  <c r="J38" i="5"/>
  <c r="I38" i="5"/>
  <c r="F38" i="5"/>
  <c r="E38" i="5"/>
  <c r="D38" i="5"/>
  <c r="C38" i="5"/>
  <c r="AF37" i="5"/>
  <c r="L37" i="5"/>
  <c r="AF36" i="5"/>
  <c r="L36" i="5"/>
  <c r="AF35" i="5"/>
  <c r="L35" i="5"/>
  <c r="AM34" i="5"/>
  <c r="AF34" i="5"/>
  <c r="L34" i="5"/>
  <c r="AF33" i="5"/>
  <c r="L33" i="5"/>
  <c r="AF32" i="5"/>
  <c r="AK32" i="5" s="1"/>
  <c r="AF31" i="5"/>
  <c r="L31" i="5"/>
  <c r="AF30" i="5"/>
  <c r="L30" i="5"/>
  <c r="AF29" i="5"/>
  <c r="AK29" i="5" s="1"/>
  <c r="AF28" i="5"/>
  <c r="L28" i="5"/>
  <c r="AF27" i="5"/>
  <c r="L27" i="5"/>
  <c r="AF25" i="5"/>
  <c r="L25" i="5"/>
  <c r="AF24" i="5"/>
  <c r="L24" i="5"/>
  <c r="AF23" i="5"/>
  <c r="L23" i="5"/>
  <c r="AF22" i="5"/>
  <c r="L22" i="5"/>
  <c r="AF21" i="5"/>
  <c r="L21" i="5"/>
  <c r="AF20" i="5"/>
  <c r="L20" i="5"/>
  <c r="AF19" i="5"/>
  <c r="L19" i="5"/>
  <c r="AF18" i="5"/>
  <c r="L18" i="5"/>
  <c r="AF17" i="5"/>
  <c r="L17" i="5"/>
  <c r="AF16" i="5"/>
  <c r="L16" i="5"/>
  <c r="AF15" i="5"/>
  <c r="L15" i="5"/>
  <c r="AF14" i="5"/>
  <c r="L14" i="5"/>
  <c r="AF13" i="5"/>
  <c r="L13" i="5"/>
  <c r="AF12" i="5"/>
  <c r="L12" i="5"/>
  <c r="L11" i="5"/>
  <c r="AK11" i="5" s="1"/>
  <c r="AF10" i="5"/>
  <c r="L10" i="5"/>
  <c r="AF9" i="5"/>
  <c r="L9" i="5"/>
  <c r="AF8" i="5"/>
  <c r="L8" i="5"/>
  <c r="AF7" i="5"/>
  <c r="AK7" i="5" s="1"/>
  <c r="AM7" i="5" s="1"/>
  <c r="AF6" i="5"/>
  <c r="AK6" i="5" s="1"/>
  <c r="AM6" i="5" s="1"/>
  <c r="L5" i="5"/>
  <c r="AK5" i="5" s="1"/>
  <c r="AF4" i="5"/>
  <c r="L4" i="5"/>
  <c r="AK13" i="5" l="1"/>
  <c r="AK17" i="5"/>
  <c r="AM17" i="5" s="1"/>
  <c r="AK25" i="5"/>
  <c r="AM25" i="5" s="1"/>
  <c r="AK35" i="5"/>
  <c r="AM35" i="5" s="1"/>
  <c r="AK12" i="5"/>
  <c r="AM12" i="5" s="1"/>
  <c r="AK20" i="5"/>
  <c r="AM20" i="5" s="1"/>
  <c r="AK14" i="5"/>
  <c r="AK18" i="5"/>
  <c r="AK22" i="5"/>
  <c r="AK27" i="5"/>
  <c r="AM27" i="5" s="1"/>
  <c r="AK10" i="5"/>
  <c r="AM10" i="5" s="1"/>
  <c r="AK33" i="5"/>
  <c r="AM33" i="5" s="1"/>
  <c r="L38" i="5"/>
  <c r="AK9" i="5"/>
  <c r="AM9" i="5" s="1"/>
  <c r="AK30" i="5"/>
  <c r="AM30" i="5" s="1"/>
  <c r="AK24" i="5"/>
  <c r="AM24" i="5" s="1"/>
  <c r="AK21" i="5"/>
  <c r="AM21" i="5" s="1"/>
  <c r="AK8" i="5"/>
  <c r="AM8" i="5" s="1"/>
  <c r="AF38" i="5"/>
  <c r="AK37" i="5"/>
  <c r="AM37" i="5" s="1"/>
  <c r="AK16" i="5"/>
  <c r="AK31" i="5"/>
  <c r="AM31" i="5" s="1"/>
  <c r="AK15" i="5"/>
  <c r="AK19" i="5"/>
  <c r="AM18" i="5" s="1"/>
  <c r="AK23" i="5"/>
  <c r="AK28" i="5"/>
  <c r="AM28" i="5" s="1"/>
  <c r="AK36" i="5"/>
  <c r="AM36" i="5" s="1"/>
  <c r="AK4" i="5"/>
  <c r="Y6" i="4"/>
  <c r="Y3" i="4"/>
  <c r="W6" i="4"/>
  <c r="W3" i="4"/>
  <c r="W4" i="4"/>
  <c r="W5" i="4"/>
  <c r="V6" i="4"/>
  <c r="V3" i="4"/>
  <c r="L3" i="4"/>
  <c r="L5" i="4"/>
  <c r="L6" i="4"/>
  <c r="L4" i="4"/>
  <c r="AM13" i="5" l="1"/>
  <c r="AM22" i="5"/>
  <c r="AM15" i="5"/>
  <c r="AK38" i="5"/>
  <c r="AM38" i="5" s="1"/>
  <c r="AM4" i="5"/>
  <c r="Y4" i="4"/>
  <c r="J10" i="2" l="1"/>
  <c r="I4" i="2" l="1"/>
  <c r="K4" i="2" s="1"/>
  <c r="I2" i="2"/>
  <c r="K2" i="2" s="1"/>
  <c r="I7" i="2"/>
  <c r="K7" i="2" s="1"/>
  <c r="T7" i="4" l="1"/>
  <c r="S7" i="4"/>
  <c r="P7" i="4"/>
  <c r="O7" i="4"/>
  <c r="G10" i="2" l="1"/>
  <c r="F10" i="2"/>
  <c r="I3" i="2" l="1"/>
  <c r="K3" i="2" s="1"/>
  <c r="I5" i="2"/>
  <c r="K5" i="2" s="1"/>
  <c r="I6" i="2"/>
  <c r="K6" i="2" s="1"/>
  <c r="K8" i="2"/>
  <c r="I9" i="2"/>
  <c r="K9" i="2" s="1"/>
  <c r="I10" i="2"/>
  <c r="J7" i="4" l="1"/>
  <c r="I7" i="4"/>
  <c r="E10" i="2" l="1"/>
  <c r="D10" i="2"/>
  <c r="M7" i="4" l="1"/>
  <c r="F7" i="4" l="1"/>
  <c r="E7" i="4"/>
  <c r="C10" i="2" l="1"/>
  <c r="K10" i="2" s="1"/>
  <c r="N7" i="4"/>
  <c r="D7" i="4"/>
  <c r="C7" i="4"/>
  <c r="V7" i="4" l="1"/>
  <c r="L7" i="4"/>
  <c r="W7" i="4" l="1"/>
  <c r="Y7" i="4" s="1"/>
</calcChain>
</file>

<file path=xl/comments1.xml><?xml version="1.0" encoding="utf-8"?>
<comments xmlns="http://schemas.openxmlformats.org/spreadsheetml/2006/main">
  <authors>
    <author>LUNG-REG</author>
  </authors>
  <commentList>
    <comment ref="C5" authorId="0" shapeId="0">
      <text>
        <r>
          <rPr>
            <b/>
            <sz val="9"/>
            <color indexed="81"/>
            <rFont val="細明體"/>
            <family val="3"/>
            <charset val="136"/>
          </rPr>
          <t>簡章是20，保留學籍1人所以改為19</t>
        </r>
      </text>
    </comment>
  </commentList>
</comments>
</file>

<file path=xl/comments2.xml><?xml version="1.0" encoding="utf-8"?>
<comments xmlns="http://schemas.openxmlformats.org/spreadsheetml/2006/main">
  <authors>
    <author>LUNG</author>
  </authors>
  <commentList>
    <comment ref="N2" authorId="0" shapeId="0">
      <text>
        <r>
          <rPr>
            <sz val="9"/>
            <color indexed="81"/>
            <rFont val="細明體"/>
            <family val="3"/>
            <charset val="136"/>
          </rPr>
          <t>不扣碩甄人數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<sst xmlns="http://schemas.openxmlformats.org/spreadsheetml/2006/main" count="324" uniqueCount="152">
  <si>
    <t>系組別</t>
    <phoneticPr fontId="2" type="noConversion"/>
  </si>
  <si>
    <t>正取
人數</t>
    <phoneticPr fontId="2" type="noConversion"/>
  </si>
  <si>
    <t>備取
人數</t>
    <phoneticPr fontId="2" type="noConversion"/>
  </si>
  <si>
    <t>招生
人數</t>
    <phoneticPr fontId="2" type="noConversion"/>
  </si>
  <si>
    <t>總   計</t>
    <phoneticPr fontId="2" type="noConversion"/>
  </si>
  <si>
    <t>甄試入學</t>
    <phoneticPr fontId="2" type="noConversion"/>
  </si>
  <si>
    <t>西文系</t>
    <phoneticPr fontId="2" type="noConversion"/>
  </si>
  <si>
    <t>中文系</t>
    <phoneticPr fontId="2" type="noConversion"/>
  </si>
  <si>
    <t>社工系</t>
    <phoneticPr fontId="2" type="noConversion"/>
  </si>
  <si>
    <t>教研所</t>
    <phoneticPr fontId="2" type="noConversion"/>
  </si>
  <si>
    <t>應化系</t>
    <phoneticPr fontId="2" type="noConversion"/>
  </si>
  <si>
    <t>化科系</t>
    <phoneticPr fontId="2" type="noConversion"/>
  </si>
  <si>
    <t>企管系</t>
    <phoneticPr fontId="2" type="noConversion"/>
  </si>
  <si>
    <t>會計系</t>
    <phoneticPr fontId="2" type="noConversion"/>
  </si>
  <si>
    <t>觀光系</t>
    <phoneticPr fontId="2" type="noConversion"/>
  </si>
  <si>
    <t>財金系</t>
    <phoneticPr fontId="2" type="noConversion"/>
  </si>
  <si>
    <t>中文系碩專班</t>
    <phoneticPr fontId="2" type="noConversion"/>
  </si>
  <si>
    <t>社工系碩專班</t>
    <phoneticPr fontId="2" type="noConversion"/>
  </si>
  <si>
    <t>觀光系碩專班</t>
    <phoneticPr fontId="2" type="noConversion"/>
  </si>
  <si>
    <t>一般生</t>
    <phoneticPr fontId="2" type="noConversion"/>
  </si>
  <si>
    <t>在職生</t>
    <phoneticPr fontId="2" type="noConversion"/>
  </si>
  <si>
    <t>招生人數</t>
    <phoneticPr fontId="2" type="noConversion"/>
  </si>
  <si>
    <t>一般考試</t>
    <phoneticPr fontId="2" type="noConversion"/>
  </si>
  <si>
    <t>日文系</t>
    <phoneticPr fontId="2" type="noConversion"/>
  </si>
  <si>
    <t>法律系</t>
    <phoneticPr fontId="2" type="noConversion"/>
  </si>
  <si>
    <t>教研所碩專班</t>
    <phoneticPr fontId="2" type="noConversion"/>
  </si>
  <si>
    <t>化科系碩專班</t>
    <phoneticPr fontId="2" type="noConversion"/>
  </si>
  <si>
    <t>一般生</t>
    <phoneticPr fontId="2" type="noConversion"/>
  </si>
  <si>
    <t>法律系碩專班</t>
    <phoneticPr fontId="2" type="noConversion"/>
  </si>
  <si>
    <t>一般生</t>
    <phoneticPr fontId="2" type="noConversion"/>
  </si>
  <si>
    <t>國企系</t>
    <phoneticPr fontId="2" type="noConversion"/>
  </si>
  <si>
    <t>資訊應用與科技管理專班</t>
    <phoneticPr fontId="2" type="noConversion"/>
  </si>
  <si>
    <t>名額
流用</t>
    <phoneticPr fontId="2" type="noConversion"/>
  </si>
  <si>
    <t>名額
流用</t>
    <phoneticPr fontId="2" type="noConversion"/>
  </si>
  <si>
    <t>備取
人數</t>
    <phoneticPr fontId="2" type="noConversion"/>
  </si>
  <si>
    <t>正取
人數</t>
    <phoneticPr fontId="2" type="noConversion"/>
  </si>
  <si>
    <t>一般生</t>
    <phoneticPr fontId="2" type="noConversion"/>
  </si>
  <si>
    <t>在職生</t>
    <phoneticPr fontId="2" type="noConversion"/>
  </si>
  <si>
    <t>一般生</t>
    <phoneticPr fontId="2" type="noConversion"/>
  </si>
  <si>
    <t>台文系</t>
    <phoneticPr fontId="2" type="noConversion"/>
  </si>
  <si>
    <t>食營系</t>
    <phoneticPr fontId="2" type="noConversion"/>
  </si>
  <si>
    <t>資管系</t>
    <phoneticPr fontId="2" type="noConversion"/>
  </si>
  <si>
    <t>資工系</t>
    <phoneticPr fontId="2" type="noConversion"/>
  </si>
  <si>
    <t>資傳系</t>
    <phoneticPr fontId="2" type="noConversion"/>
  </si>
  <si>
    <t>創創所</t>
    <phoneticPr fontId="2" type="noConversion"/>
  </si>
  <si>
    <t>提前入學</t>
    <phoneticPr fontId="2" type="noConversion"/>
  </si>
  <si>
    <t>管理碩士在職專班</t>
    <phoneticPr fontId="2" type="noConversion"/>
  </si>
  <si>
    <t>提前入學</t>
    <phoneticPr fontId="2" type="noConversion"/>
  </si>
  <si>
    <t>英文系</t>
    <phoneticPr fontId="2" type="noConversion"/>
  </si>
  <si>
    <t>最後報
到名次</t>
    <phoneticPr fontId="2" type="noConversion"/>
  </si>
  <si>
    <t>犯罪防治學程</t>
    <phoneticPr fontId="2" type="noConversion"/>
  </si>
  <si>
    <t>社企文創學程</t>
    <phoneticPr fontId="2" type="noConversion"/>
  </si>
  <si>
    <t>-</t>
    <phoneticPr fontId="2" type="noConversion"/>
  </si>
  <si>
    <t>-</t>
    <phoneticPr fontId="2" type="noConversion"/>
  </si>
  <si>
    <t>財工系</t>
    <phoneticPr fontId="2" type="noConversion"/>
  </si>
  <si>
    <t>寰宇管理學程</t>
    <phoneticPr fontId="2" type="noConversion"/>
  </si>
  <si>
    <t>正3</t>
    <phoneticPr fontId="2" type="noConversion"/>
  </si>
  <si>
    <t>正4</t>
    <phoneticPr fontId="2" type="noConversion"/>
  </si>
  <si>
    <t>正8</t>
    <phoneticPr fontId="2" type="noConversion"/>
  </si>
  <si>
    <t>正2</t>
    <phoneticPr fontId="2" type="noConversion"/>
  </si>
  <si>
    <t>正1</t>
    <phoneticPr fontId="2" type="noConversion"/>
  </si>
  <si>
    <t>正10</t>
    <phoneticPr fontId="2" type="noConversion"/>
  </si>
  <si>
    <t>備1</t>
    <phoneticPr fontId="2" type="noConversion"/>
  </si>
  <si>
    <t>保留學籍</t>
    <phoneticPr fontId="2" type="noConversion"/>
  </si>
  <si>
    <t>報到
總人數</t>
  </si>
  <si>
    <t>正取
報到</t>
  </si>
  <si>
    <t>備取
報到</t>
  </si>
  <si>
    <t>最後報到名次</t>
  </si>
  <si>
    <t>報到
小計</t>
  </si>
  <si>
    <t>註冊率
(%)</t>
    <phoneticPr fontId="2" type="noConversion"/>
  </si>
  <si>
    <t>10/15止
退學</t>
    <phoneticPr fontId="2" type="noConversion"/>
  </si>
  <si>
    <t>保留
學籍</t>
    <phoneticPr fontId="2" type="noConversion"/>
  </si>
  <si>
    <t>註冊率
(%)</t>
    <phoneticPr fontId="2" type="noConversion"/>
  </si>
  <si>
    <t>註冊率
(%)</t>
    <phoneticPr fontId="2" type="noConversion"/>
  </si>
  <si>
    <t>1</t>
    <phoneticPr fontId="2" type="noConversion"/>
  </si>
  <si>
    <t>在職生</t>
    <phoneticPr fontId="2" type="noConversion"/>
  </si>
  <si>
    <t>原民碩</t>
    <phoneticPr fontId="2" type="noConversion"/>
  </si>
  <si>
    <t>D</t>
    <phoneticPr fontId="2" type="noConversion"/>
  </si>
  <si>
    <t>-</t>
    <phoneticPr fontId="2" type="noConversion"/>
  </si>
  <si>
    <t>-</t>
    <phoneticPr fontId="2" type="noConversion"/>
  </si>
  <si>
    <t>A</t>
    <phoneticPr fontId="2" type="noConversion"/>
  </si>
  <si>
    <t>B</t>
    <phoneticPr fontId="2" type="noConversion"/>
  </si>
  <si>
    <t>-1</t>
    <phoneticPr fontId="2" type="noConversion"/>
  </si>
  <si>
    <t>D</t>
    <phoneticPr fontId="2" type="noConversion"/>
  </si>
  <si>
    <t>E</t>
    <phoneticPr fontId="2" type="noConversion"/>
  </si>
  <si>
    <t>E</t>
    <phoneticPr fontId="2" type="noConversion"/>
  </si>
  <si>
    <t>H</t>
    <phoneticPr fontId="2" type="noConversion"/>
  </si>
  <si>
    <t>-2</t>
    <phoneticPr fontId="2" type="noConversion"/>
  </si>
  <si>
    <t>1</t>
    <phoneticPr fontId="2" type="noConversion"/>
  </si>
  <si>
    <t>J</t>
    <phoneticPr fontId="2" type="noConversion"/>
  </si>
  <si>
    <t>L</t>
    <phoneticPr fontId="2" type="noConversion"/>
  </si>
  <si>
    <t>L</t>
    <phoneticPr fontId="2" type="noConversion"/>
  </si>
  <si>
    <t>N</t>
    <phoneticPr fontId="2" type="noConversion"/>
  </si>
  <si>
    <t>N</t>
    <phoneticPr fontId="2" type="noConversion"/>
  </si>
  <si>
    <t>正5</t>
    <phoneticPr fontId="2" type="noConversion"/>
  </si>
  <si>
    <t>備2</t>
    <phoneticPr fontId="2" type="noConversion"/>
  </si>
  <si>
    <t>正1</t>
    <phoneticPr fontId="2" type="noConversion"/>
  </si>
  <si>
    <t>正2</t>
    <phoneticPr fontId="2" type="noConversion"/>
  </si>
  <si>
    <t>備1</t>
    <phoneticPr fontId="2" type="noConversion"/>
  </si>
  <si>
    <t>正9</t>
    <phoneticPr fontId="2" type="noConversion"/>
  </si>
  <si>
    <t>正7</t>
    <phoneticPr fontId="2" type="noConversion"/>
  </si>
  <si>
    <t>正5</t>
    <phoneticPr fontId="2" type="noConversion"/>
  </si>
  <si>
    <t>正3</t>
    <phoneticPr fontId="2" type="noConversion"/>
  </si>
  <si>
    <t>正8</t>
    <phoneticPr fontId="2" type="noConversion"/>
  </si>
  <si>
    <t>正6</t>
    <phoneticPr fontId="2" type="noConversion"/>
  </si>
  <si>
    <t>正4</t>
    <phoneticPr fontId="2" type="noConversion"/>
  </si>
  <si>
    <t>備6</t>
    <phoneticPr fontId="2" type="noConversion"/>
  </si>
  <si>
    <t>正15</t>
    <phoneticPr fontId="2" type="noConversion"/>
  </si>
  <si>
    <t>正3</t>
    <phoneticPr fontId="2" type="noConversion"/>
  </si>
  <si>
    <t>備4</t>
    <phoneticPr fontId="2" type="noConversion"/>
  </si>
  <si>
    <t>正1</t>
    <phoneticPr fontId="2" type="noConversion"/>
  </si>
  <si>
    <t>一般考試</t>
    <phoneticPr fontId="2" type="noConversion"/>
  </si>
  <si>
    <t>部招
人數</t>
    <phoneticPr fontId="2" type="noConversion"/>
  </si>
  <si>
    <t>登記就讀</t>
    <phoneticPr fontId="2" type="noConversion"/>
  </si>
  <si>
    <t>4</t>
    <phoneticPr fontId="2" type="noConversion"/>
  </si>
  <si>
    <t>5/17後流用</t>
    <phoneticPr fontId="2" type="noConversion"/>
  </si>
  <si>
    <t>簡章人數</t>
    <phoneticPr fontId="2" type="noConversion"/>
  </si>
  <si>
    <t>2/15後人數</t>
    <phoneticPr fontId="2" type="noConversion"/>
  </si>
  <si>
    <t>6</t>
    <phoneticPr fontId="2" type="noConversion"/>
  </si>
  <si>
    <t>8</t>
    <phoneticPr fontId="2" type="noConversion"/>
  </si>
  <si>
    <t>正取人數</t>
    <phoneticPr fontId="2" type="noConversion"/>
  </si>
  <si>
    <t>備取人數</t>
    <phoneticPr fontId="2" type="noConversion"/>
  </si>
  <si>
    <t>碩甄名額流用</t>
    <phoneticPr fontId="2" type="noConversion"/>
  </si>
  <si>
    <t>碩招放榜後名額流用</t>
    <phoneticPr fontId="2" type="noConversion"/>
  </si>
  <si>
    <t>V</t>
    <phoneticPr fontId="2" type="noConversion"/>
  </si>
  <si>
    <t>f</t>
    <phoneticPr fontId="2" type="noConversion"/>
  </si>
  <si>
    <t>X</t>
    <phoneticPr fontId="2" type="noConversion"/>
  </si>
  <si>
    <t>2</t>
    <phoneticPr fontId="2" type="noConversion"/>
  </si>
  <si>
    <t>J</t>
    <phoneticPr fontId="2" type="noConversion"/>
  </si>
  <si>
    <t>碩甄放榜後名額流用</t>
    <phoneticPr fontId="2" type="noConversion"/>
  </si>
  <si>
    <t>K</t>
    <phoneticPr fontId="2" type="noConversion"/>
  </si>
  <si>
    <t>A</t>
    <phoneticPr fontId="2" type="noConversion"/>
  </si>
  <si>
    <t>正1</t>
    <phoneticPr fontId="2" type="noConversion"/>
  </si>
  <si>
    <t>正2</t>
    <phoneticPr fontId="2" type="noConversion"/>
  </si>
  <si>
    <t>正1</t>
    <phoneticPr fontId="2" type="noConversion"/>
  </si>
  <si>
    <t>正1</t>
    <phoneticPr fontId="2" type="noConversion"/>
  </si>
  <si>
    <t>正1</t>
    <phoneticPr fontId="2" type="noConversion"/>
  </si>
  <si>
    <t>備1</t>
    <phoneticPr fontId="2" type="noConversion"/>
  </si>
  <si>
    <t>備3</t>
    <phoneticPr fontId="2" type="noConversion"/>
  </si>
  <si>
    <t>備3</t>
    <phoneticPr fontId="2" type="noConversion"/>
  </si>
  <si>
    <t>備7</t>
    <phoneticPr fontId="2" type="noConversion"/>
  </si>
  <si>
    <t>備5</t>
    <phoneticPr fontId="2" type="noConversion"/>
  </si>
  <si>
    <t>備11</t>
    <phoneticPr fontId="2" type="noConversion"/>
  </si>
  <si>
    <t>正52</t>
    <phoneticPr fontId="2" type="noConversion"/>
  </si>
  <si>
    <t>※註冊率算法：(報到總人數-10/15止退學人數-保留學籍人數)/(招生人數-保留學籍人數)</t>
    <phoneticPr fontId="2" type="noConversion"/>
  </si>
  <si>
    <t>※註冊率：不含開學至10/15止之退學生、名額外學生(境外生)、保留學籍生，含休學生、甄試生提前於1072入學人數(共21名)</t>
    <phoneticPr fontId="2" type="noConversion"/>
  </si>
  <si>
    <t>※計算基準日：108/10/15</t>
    <phoneticPr fontId="2" type="noConversion"/>
  </si>
  <si>
    <t>※計算基準日：108/10/15</t>
    <phoneticPr fontId="2" type="noConversion"/>
  </si>
  <si>
    <t>※註冊率：不含開學至10/15止之退學生、名額外學生(境外生)、保留學籍生，含休學生</t>
    <phoneticPr fontId="2" type="noConversion"/>
  </si>
  <si>
    <t>※註冊率算法：(報到總人數-10/15止退學人數-保留學籍人數)/(招生人數-保留學籍人數</t>
    <phoneticPr fontId="2" type="noConversion"/>
  </si>
  <si>
    <t>※註冊率：不含開學至10/15止之退學生、名額外學生(境外生)、保留學籍生，含休學生、甄試生提前於1072入學人數(共2名)</t>
    <phoneticPr fontId="2" type="noConversion"/>
  </si>
  <si>
    <t>※計算基準日：108/10/15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</si>
</sst>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;[Red]\-0\ "/>
  </numFmts>
  <fonts count="21">
    <font>
      <sz val="12"/>
      <name val="標楷體"/>
      <family val="4"/>
      <charset val="136"/>
    </font>
    <font>
      <sz val="12"/>
      <name val="標楷體"/>
      <family val="4"/>
      <charset val="136"/>
    </font>
    <font>
      <sz val="9"/>
      <name val="標楷體"/>
      <family val="4"/>
      <charset val="136"/>
    </font>
    <font>
      <sz val="12"/>
      <name val="新細明體"/>
      <family val="1"/>
      <charset val="136"/>
    </font>
    <font>
      <b/>
      <sz val="12"/>
      <name val="新細明體"/>
      <family val="1"/>
      <charset val="136"/>
    </font>
    <font>
      <sz val="9"/>
      <color indexed="81"/>
      <name val="Tahoma"/>
      <family val="2"/>
    </font>
    <font>
      <sz val="9"/>
      <color indexed="81"/>
      <name val="細明體"/>
      <family val="3"/>
      <charset val="136"/>
    </font>
    <font>
      <b/>
      <sz val="12"/>
      <color rgb="FFFF0000"/>
      <name val="新細明體"/>
      <family val="1"/>
      <charset val="136"/>
    </font>
    <font>
      <b/>
      <sz val="11"/>
      <name val="新細明體"/>
      <family val="1"/>
      <charset val="136"/>
    </font>
    <font>
      <b/>
      <sz val="12"/>
      <color theme="1"/>
      <name val="新細明體"/>
      <family val="1"/>
      <charset val="136"/>
    </font>
    <font>
      <b/>
      <sz val="12"/>
      <color rgb="FF0000FF"/>
      <name val="新細明體"/>
      <family val="1"/>
      <charset val="136"/>
    </font>
    <font>
      <b/>
      <sz val="12"/>
      <color rgb="FF800000"/>
      <name val="新細明體"/>
      <family val="1"/>
      <charset val="136"/>
    </font>
    <font>
      <sz val="12"/>
      <color rgb="FFFF0000"/>
      <name val="新細明體"/>
      <family val="1"/>
      <charset val="136"/>
    </font>
    <font>
      <b/>
      <sz val="8"/>
      <name val="新細明體"/>
      <family val="1"/>
      <charset val="136"/>
    </font>
    <font>
      <b/>
      <sz val="11"/>
      <color theme="1"/>
      <name val="新細明體"/>
      <family val="1"/>
      <charset val="136"/>
    </font>
    <font>
      <sz val="11"/>
      <color theme="1"/>
      <name val="新細明體"/>
      <family val="1"/>
      <charset val="136"/>
    </font>
    <font>
      <sz val="12"/>
      <color theme="1"/>
      <name val="新細明體"/>
      <family val="1"/>
      <charset val="136"/>
    </font>
    <font>
      <b/>
      <sz val="10"/>
      <name val="新細明體"/>
      <family val="1"/>
      <charset val="136"/>
    </font>
    <font>
      <b/>
      <sz val="9"/>
      <color indexed="81"/>
      <name val="細明體"/>
      <family val="3"/>
      <charset val="136"/>
    </font>
    <font>
      <b/>
      <sz val="9"/>
      <name val="新細明體"/>
      <family val="1"/>
      <charset val="136"/>
    </font>
    <font>
      <b/>
      <sz val="20"/>
      <color rgb="FFFF0000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88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vertical="center" shrinkToFit="1"/>
    </xf>
    <xf numFmtId="0" fontId="4" fillId="0" borderId="1" xfId="0" applyFont="1" applyFill="1" applyBorder="1" applyAlignment="1">
      <alignment horizontal="left"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NumberFormat="1" applyFont="1" applyFill="1">
      <alignment vertical="center"/>
    </xf>
    <xf numFmtId="0" fontId="4" fillId="0" borderId="1" xfId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vertical="center" shrinkToFit="1"/>
    </xf>
    <xf numFmtId="0" fontId="11" fillId="0" borderId="0" xfId="0" applyFont="1" applyFill="1">
      <alignment vertical="center"/>
    </xf>
    <xf numFmtId="0" fontId="12" fillId="0" borderId="0" xfId="0" applyFont="1" applyFill="1">
      <alignment vertical="center"/>
    </xf>
    <xf numFmtId="49" fontId="4" fillId="0" borderId="0" xfId="0" applyNumberFormat="1" applyFont="1" applyFill="1">
      <alignment vertical="center"/>
    </xf>
    <xf numFmtId="49" fontId="11" fillId="0" borderId="0" xfId="0" applyNumberFormat="1" applyFont="1" applyFill="1" applyAlignment="1">
      <alignment vertical="center" shrinkToFit="1"/>
    </xf>
    <xf numFmtId="49" fontId="10" fillId="0" borderId="0" xfId="0" applyNumberFormat="1" applyFont="1" applyFill="1">
      <alignment vertical="center"/>
    </xf>
    <xf numFmtId="0" fontId="3" fillId="0" borderId="0" xfId="0" applyFont="1">
      <alignment vertical="center"/>
    </xf>
    <xf numFmtId="10" fontId="4" fillId="0" borderId="1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13" fillId="0" borderId="0" xfId="0" applyFont="1" applyFill="1" applyAlignment="1">
      <alignment vertical="center" shrinkToFit="1"/>
    </xf>
    <xf numFmtId="0" fontId="4" fillId="0" borderId="1" xfId="0" applyFont="1" applyFill="1" applyBorder="1" applyAlignment="1">
      <alignment horizontal="center" vertical="center"/>
    </xf>
    <xf numFmtId="10" fontId="4" fillId="0" borderId="1" xfId="1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15" fillId="0" borderId="0" xfId="0" applyFont="1" applyFill="1">
      <alignment vertical="center"/>
    </xf>
    <xf numFmtId="0" fontId="14" fillId="0" borderId="0" xfId="0" applyFont="1" applyFill="1">
      <alignment vertical="center"/>
    </xf>
    <xf numFmtId="0" fontId="16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9" fillId="0" borderId="1" xfId="0" applyFont="1" applyFill="1" applyBorder="1" applyAlignment="1">
      <alignment horizontal="center" vertical="center"/>
    </xf>
    <xf numFmtId="10" fontId="9" fillId="0" borderId="1" xfId="1" applyNumberFormat="1" applyFont="1" applyFill="1" applyBorder="1" applyAlignment="1">
      <alignment horizontal="center" vertical="center" shrinkToFit="1"/>
    </xf>
    <xf numFmtId="0" fontId="9" fillId="0" borderId="0" xfId="0" applyFont="1" applyFill="1" applyAlignment="1">
      <alignment vertical="center" shrinkToFit="1"/>
    </xf>
    <xf numFmtId="0" fontId="9" fillId="0" borderId="0" xfId="0" applyFont="1" applyFill="1" applyAlignment="1">
      <alignment horizontal="left" vertical="center"/>
    </xf>
    <xf numFmtId="0" fontId="14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>
      <alignment vertical="center"/>
    </xf>
    <xf numFmtId="0" fontId="9" fillId="0" borderId="0" xfId="0" applyFont="1" applyFill="1" applyAlignment="1">
      <alignment horizontal="center" vertical="center" shrinkToFit="1"/>
    </xf>
    <xf numFmtId="49" fontId="4" fillId="0" borderId="0" xfId="0" applyNumberFormat="1" applyFont="1" applyFill="1" applyAlignment="1">
      <alignment vertical="center" shrinkToFit="1"/>
    </xf>
    <xf numFmtId="0" fontId="9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9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>
      <alignment vertical="center"/>
    </xf>
    <xf numFmtId="0" fontId="9" fillId="0" borderId="1" xfId="1" applyNumberFormat="1" applyFont="1" applyFill="1" applyBorder="1" applyAlignment="1">
      <alignment horizontal="center" vertical="center"/>
    </xf>
    <xf numFmtId="0" fontId="10" fillId="0" borderId="0" xfId="0" applyFont="1" applyFill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 shrinkToFit="1"/>
    </xf>
    <xf numFmtId="176" fontId="4" fillId="3" borderId="2" xfId="0" applyNumberFormat="1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shrinkToFit="1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 shrinkToFit="1"/>
    </xf>
    <xf numFmtId="0" fontId="4" fillId="3" borderId="3" xfId="0" applyFont="1" applyFill="1" applyBorder="1" applyAlignment="1">
      <alignment vertical="center" shrinkToFit="1"/>
    </xf>
    <xf numFmtId="0" fontId="4" fillId="3" borderId="1" xfId="0" applyNumberFormat="1" applyFont="1" applyFill="1" applyBorder="1" applyAlignment="1">
      <alignment horizontal="center" vertical="center"/>
    </xf>
    <xf numFmtId="0" fontId="4" fillId="3" borderId="9" xfId="0" applyNumberFormat="1" applyFont="1" applyFill="1" applyBorder="1" applyAlignment="1">
      <alignment vertical="center" shrinkToFit="1"/>
    </xf>
    <xf numFmtId="0" fontId="4" fillId="3" borderId="9" xfId="0" applyFont="1" applyFill="1" applyBorder="1" applyAlignment="1">
      <alignment vertical="center" shrinkToFit="1"/>
    </xf>
    <xf numFmtId="0" fontId="17" fillId="2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left" vertical="center"/>
    </xf>
    <xf numFmtId="0" fontId="4" fillId="5" borderId="0" xfId="0" applyFont="1" applyFill="1">
      <alignment vertical="center"/>
    </xf>
    <xf numFmtId="0" fontId="4" fillId="4" borderId="1" xfId="0" applyFont="1" applyFill="1" applyBorder="1" applyAlignment="1">
      <alignment horizontal="center" vertical="center" shrinkToFit="1"/>
    </xf>
    <xf numFmtId="0" fontId="9" fillId="4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3" fillId="2" borderId="1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shrinkToFit="1"/>
    </xf>
    <xf numFmtId="0" fontId="3" fillId="3" borderId="2" xfId="0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3" borderId="2" xfId="0" applyFont="1" applyFill="1" applyBorder="1" applyAlignment="1">
      <alignment horizontal="center" vertical="center" wrapText="1" shrinkToFit="1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1" xfId="0" quotePrefix="1" applyFont="1" applyFill="1" applyBorder="1" applyAlignment="1">
      <alignment horizontal="center" vertical="center"/>
    </xf>
    <xf numFmtId="176" fontId="4" fillId="3" borderId="2" xfId="0" quotePrefix="1" applyNumberFormat="1" applyFont="1" applyFill="1" applyBorder="1" applyAlignment="1">
      <alignment horizontal="center" vertical="center"/>
    </xf>
    <xf numFmtId="0" fontId="4" fillId="2" borderId="2" xfId="0" quotePrefix="1" applyNumberFormat="1" applyFont="1" applyFill="1" applyBorder="1" applyAlignment="1">
      <alignment horizontal="center" vertical="center"/>
    </xf>
    <xf numFmtId="49" fontId="4" fillId="3" borderId="2" xfId="0" quotePrefix="1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shrinkToFit="1"/>
    </xf>
    <xf numFmtId="0" fontId="4" fillId="3" borderId="2" xfId="0" quotePrefix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shrinkToFit="1"/>
    </xf>
    <xf numFmtId="0" fontId="4" fillId="3" borderId="3" xfId="0" quotePrefix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shrinkToFit="1"/>
    </xf>
    <xf numFmtId="0" fontId="9" fillId="4" borderId="1" xfId="0" applyFont="1" applyFill="1" applyBorder="1" applyAlignment="1">
      <alignment horizontal="center" vertical="center" wrapText="1" shrinkToFit="1"/>
    </xf>
    <xf numFmtId="0" fontId="4" fillId="3" borderId="1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10" fontId="16" fillId="0" borderId="11" xfId="0" applyNumberFormat="1" applyFont="1" applyFill="1" applyBorder="1" applyAlignment="1">
      <alignment vertical="center"/>
    </xf>
    <xf numFmtId="10" fontId="3" fillId="0" borderId="0" xfId="0" applyNumberFormat="1" applyFont="1" applyFill="1">
      <alignment vertical="center"/>
    </xf>
    <xf numFmtId="10" fontId="4" fillId="0" borderId="0" xfId="0" applyNumberFormat="1" applyFont="1" applyFill="1">
      <alignment vertical="center"/>
    </xf>
    <xf numFmtId="0" fontId="16" fillId="0" borderId="1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shrinkToFit="1"/>
    </xf>
    <xf numFmtId="0" fontId="9" fillId="4" borderId="1" xfId="0" applyFont="1" applyFill="1" applyBorder="1" applyAlignment="1">
      <alignment horizontal="center" vertical="center" wrapText="1" shrinkToFit="1"/>
    </xf>
    <xf numFmtId="10" fontId="9" fillId="0" borderId="4" xfId="1" applyNumberFormat="1" applyFont="1" applyFill="1" applyBorder="1" applyAlignment="1">
      <alignment horizontal="center" vertical="center" shrinkToFit="1"/>
    </xf>
    <xf numFmtId="10" fontId="9" fillId="0" borderId="5" xfId="1" applyNumberFormat="1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0" xfId="0" applyNumberFormat="1" applyFont="1" applyFill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center" vertical="center"/>
    </xf>
    <xf numFmtId="0" fontId="4" fillId="2" borderId="12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4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 shrinkToFit="1"/>
    </xf>
    <xf numFmtId="0" fontId="9" fillId="4" borderId="5" xfId="0" applyFont="1" applyFill="1" applyBorder="1" applyAlignment="1">
      <alignment horizontal="center" vertical="center" shrinkToFit="1"/>
    </xf>
    <xf numFmtId="0" fontId="9" fillId="4" borderId="1" xfId="0" applyFont="1" applyFill="1" applyBorder="1" applyAlignment="1">
      <alignment horizontal="center" vertical="center" shrinkToFit="1"/>
    </xf>
    <xf numFmtId="0" fontId="9" fillId="4" borderId="4" xfId="0" applyFont="1" applyFill="1" applyBorder="1" applyAlignment="1">
      <alignment horizontal="center" vertical="center" wrapText="1" shrinkToFit="1"/>
    </xf>
    <xf numFmtId="0" fontId="9" fillId="4" borderId="5" xfId="0" applyFont="1" applyFill="1" applyBorder="1" applyAlignment="1">
      <alignment horizontal="center" vertical="center" wrapText="1" shrinkToFit="1"/>
    </xf>
    <xf numFmtId="0" fontId="14" fillId="0" borderId="1" xfId="0" applyFont="1" applyFill="1" applyBorder="1" applyAlignment="1">
      <alignment horizontal="center" vertical="center" wrapText="1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3" borderId="10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 shrinkToFit="1"/>
    </xf>
    <xf numFmtId="0" fontId="8" fillId="0" borderId="5" xfId="0" applyFont="1" applyFill="1" applyBorder="1" applyAlignment="1">
      <alignment horizontal="center" vertical="center" wrapText="1" shrinkToFi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</cellXfs>
  <cellStyles count="2">
    <cellStyle name="一般" xfId="0" builtinId="0"/>
    <cellStyle name="百分比" xfId="1" builtinId="5"/>
  </cellStyles>
  <dxfs count="0"/>
  <tableStyles count="0" defaultTableStyle="TableStyleMedium9" defaultPivotStyle="PivotStyleLight16"/>
  <colors>
    <mruColors>
      <color rgb="FFFFFFCC"/>
      <color rgb="FFCCFFFF"/>
      <color rgb="FF99FF99"/>
      <color rgb="FF0000FF"/>
      <color rgb="FF993300"/>
      <color rgb="FF800000"/>
      <color rgb="FF9FCF51"/>
      <color rgb="FF008000"/>
      <color rgb="FFB2B2B2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2"/>
  <sheetViews>
    <sheetView tabSelected="1" workbookViewId="0">
      <pane xSplit="3" ySplit="3" topLeftCell="D37" activePane="bottomRight" state="frozen"/>
      <selection pane="topRight" activeCell="D1" sqref="D1"/>
      <selection pane="bottomLeft" activeCell="A4" sqref="A4"/>
      <selection pane="bottomRight" activeCell="AP39" sqref="AP39"/>
    </sheetView>
  </sheetViews>
  <sheetFormatPr defaultColWidth="8.75" defaultRowHeight="16.5"/>
  <cols>
    <col min="1" max="1" width="14.5" style="37" customWidth="1"/>
    <col min="2" max="2" width="7.125" style="31" customWidth="1"/>
    <col min="3" max="3" width="5" style="34" customWidth="1"/>
    <col min="4" max="6" width="5" style="2" customWidth="1"/>
    <col min="7" max="8" width="5" style="2" hidden="1" customWidth="1"/>
    <col min="9" max="10" width="5" style="2" customWidth="1"/>
    <col min="11" max="11" width="5.125" style="2" customWidth="1"/>
    <col min="12" max="12" width="5" style="2" customWidth="1"/>
    <col min="13" max="13" width="4.75" style="2" customWidth="1"/>
    <col min="14" max="14" width="2.875" style="2" hidden="1" customWidth="1"/>
    <col min="15" max="15" width="2.25" style="2" hidden="1" customWidth="1"/>
    <col min="16" max="16" width="3.25" style="9" hidden="1" customWidth="1"/>
    <col min="17" max="17" width="1.625" style="3" hidden="1" customWidth="1"/>
    <col min="18" max="18" width="2.5" style="3" hidden="1" customWidth="1"/>
    <col min="19" max="19" width="1.625" style="3" hidden="1" customWidth="1"/>
    <col min="20" max="20" width="3.75" style="2" hidden="1" customWidth="1"/>
    <col min="21" max="21" width="2" style="3" hidden="1" customWidth="1"/>
    <col min="22" max="22" width="5" style="2" customWidth="1"/>
    <col min="23" max="23" width="4.625" style="2" customWidth="1"/>
    <col min="24" max="24" width="0.125" style="2" hidden="1" customWidth="1"/>
    <col min="25" max="26" width="5" style="2" customWidth="1"/>
    <col min="27" max="27" width="0.125" style="2" customWidth="1"/>
    <col min="28" max="28" width="5" style="2" hidden="1" customWidth="1"/>
    <col min="29" max="30" width="5" style="2" customWidth="1"/>
    <col min="31" max="31" width="4.75" style="3" customWidth="1"/>
    <col min="32" max="32" width="5.25" style="3" customWidth="1"/>
    <col min="33" max="33" width="0.125" style="3" customWidth="1"/>
    <col min="34" max="34" width="1.75" style="3" hidden="1" customWidth="1"/>
    <col min="35" max="35" width="2.5" style="3" hidden="1" customWidth="1"/>
    <col min="36" max="36" width="2" style="3" hidden="1" customWidth="1"/>
    <col min="37" max="37" width="6.75" style="2" customWidth="1"/>
    <col min="38" max="38" width="5.75" style="28" customWidth="1"/>
    <col min="39" max="39" width="9.125" style="31" customWidth="1"/>
    <col min="40" max="40" width="5" style="32" customWidth="1"/>
    <col min="41" max="41" width="11.375" style="27" customWidth="1"/>
    <col min="42" max="16384" width="8.75" style="28"/>
  </cols>
  <sheetData>
    <row r="1" spans="1:41" s="26" customFormat="1" ht="15.75" customHeight="1">
      <c r="A1" s="152" t="s">
        <v>0</v>
      </c>
      <c r="B1" s="152"/>
      <c r="C1" s="153" t="s">
        <v>21</v>
      </c>
      <c r="D1" s="158" t="s">
        <v>5</v>
      </c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59"/>
      <c r="T1" s="161" t="s">
        <v>111</v>
      </c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3"/>
      <c r="AK1" s="164" t="s">
        <v>64</v>
      </c>
      <c r="AL1" s="153" t="s">
        <v>70</v>
      </c>
      <c r="AM1" s="151" t="s">
        <v>69</v>
      </c>
      <c r="AN1" s="153" t="s">
        <v>63</v>
      </c>
      <c r="AO1" s="25"/>
    </row>
    <row r="2" spans="1:41" s="26" customFormat="1" ht="15.75" customHeight="1">
      <c r="A2" s="152"/>
      <c r="B2" s="152"/>
      <c r="C2" s="153"/>
      <c r="D2" s="156" t="s">
        <v>112</v>
      </c>
      <c r="E2" s="156" t="s">
        <v>1</v>
      </c>
      <c r="F2" s="156" t="s">
        <v>2</v>
      </c>
      <c r="G2" s="158" t="s">
        <v>113</v>
      </c>
      <c r="H2" s="159"/>
      <c r="I2" s="156" t="s">
        <v>65</v>
      </c>
      <c r="J2" s="156" t="s">
        <v>66</v>
      </c>
      <c r="K2" s="165" t="s">
        <v>67</v>
      </c>
      <c r="L2" s="156" t="s">
        <v>68</v>
      </c>
      <c r="M2" s="156" t="s">
        <v>45</v>
      </c>
      <c r="N2" s="166" t="s">
        <v>129</v>
      </c>
      <c r="O2" s="167"/>
      <c r="P2" s="156" t="s">
        <v>32</v>
      </c>
      <c r="Q2" s="156"/>
      <c r="R2" s="157" t="s">
        <v>115</v>
      </c>
      <c r="S2" s="157"/>
      <c r="T2" s="154" t="s">
        <v>122</v>
      </c>
      <c r="U2" s="154"/>
      <c r="V2" s="154" t="s">
        <v>112</v>
      </c>
      <c r="W2" s="154" t="s">
        <v>116</v>
      </c>
      <c r="X2" s="154" t="s">
        <v>117</v>
      </c>
      <c r="Y2" s="154" t="s">
        <v>1</v>
      </c>
      <c r="Z2" s="154" t="s">
        <v>2</v>
      </c>
      <c r="AA2" s="154" t="s">
        <v>113</v>
      </c>
      <c r="AB2" s="154"/>
      <c r="AC2" s="154" t="s">
        <v>65</v>
      </c>
      <c r="AD2" s="154" t="s">
        <v>66</v>
      </c>
      <c r="AE2" s="155" t="s">
        <v>67</v>
      </c>
      <c r="AF2" s="154" t="s">
        <v>68</v>
      </c>
      <c r="AG2" s="170" t="s">
        <v>123</v>
      </c>
      <c r="AH2" s="171"/>
      <c r="AI2" s="174" t="s">
        <v>115</v>
      </c>
      <c r="AJ2" s="174"/>
      <c r="AK2" s="164"/>
      <c r="AL2" s="153"/>
      <c r="AM2" s="151"/>
      <c r="AN2" s="153"/>
      <c r="AO2" s="25"/>
    </row>
    <row r="3" spans="1:41" s="26" customFormat="1" ht="47.25" customHeight="1">
      <c r="A3" s="152"/>
      <c r="B3" s="152"/>
      <c r="C3" s="153"/>
      <c r="D3" s="156"/>
      <c r="E3" s="156"/>
      <c r="F3" s="156"/>
      <c r="G3" s="98" t="s">
        <v>120</v>
      </c>
      <c r="H3" s="99" t="s">
        <v>121</v>
      </c>
      <c r="I3" s="156"/>
      <c r="J3" s="156"/>
      <c r="K3" s="165"/>
      <c r="L3" s="156"/>
      <c r="M3" s="156"/>
      <c r="N3" s="168"/>
      <c r="O3" s="169"/>
      <c r="P3" s="156"/>
      <c r="Q3" s="156"/>
      <c r="R3" s="157"/>
      <c r="S3" s="157"/>
      <c r="T3" s="154"/>
      <c r="U3" s="154"/>
      <c r="V3" s="154"/>
      <c r="W3" s="154"/>
      <c r="X3" s="154"/>
      <c r="Y3" s="154"/>
      <c r="Z3" s="154"/>
      <c r="AA3" s="112" t="s">
        <v>120</v>
      </c>
      <c r="AB3" s="112" t="s">
        <v>121</v>
      </c>
      <c r="AC3" s="154"/>
      <c r="AD3" s="154"/>
      <c r="AE3" s="155"/>
      <c r="AF3" s="154"/>
      <c r="AG3" s="172"/>
      <c r="AH3" s="173"/>
      <c r="AI3" s="174"/>
      <c r="AJ3" s="174"/>
      <c r="AK3" s="164"/>
      <c r="AL3" s="153"/>
      <c r="AM3" s="151"/>
      <c r="AN3" s="153"/>
      <c r="AO3" s="25"/>
    </row>
    <row r="4" spans="1:41" ht="33" customHeight="1">
      <c r="A4" s="148" t="s">
        <v>48</v>
      </c>
      <c r="B4" s="113" t="s">
        <v>19</v>
      </c>
      <c r="C4" s="72">
        <v>7</v>
      </c>
      <c r="D4" s="114">
        <v>3</v>
      </c>
      <c r="E4" s="114">
        <v>2</v>
      </c>
      <c r="F4" s="114">
        <v>0</v>
      </c>
      <c r="G4" s="114">
        <v>0</v>
      </c>
      <c r="H4" s="114">
        <v>0</v>
      </c>
      <c r="I4" s="114">
        <v>0</v>
      </c>
      <c r="J4" s="114">
        <v>0</v>
      </c>
      <c r="K4" s="114"/>
      <c r="L4" s="114">
        <f>I4+J4</f>
        <v>0</v>
      </c>
      <c r="M4" s="114"/>
      <c r="N4" s="52"/>
      <c r="O4" s="53"/>
      <c r="P4" s="49">
        <v>-3</v>
      </c>
      <c r="Q4" s="50" t="s">
        <v>80</v>
      </c>
      <c r="R4" s="82"/>
      <c r="S4" s="82"/>
      <c r="T4" s="56" t="s">
        <v>114</v>
      </c>
      <c r="U4" s="57" t="s">
        <v>80</v>
      </c>
      <c r="V4" s="118">
        <v>4</v>
      </c>
      <c r="W4" s="93" t="s">
        <v>118</v>
      </c>
      <c r="X4" s="93" t="s">
        <v>119</v>
      </c>
      <c r="Y4" s="118">
        <v>8</v>
      </c>
      <c r="Z4" s="118">
        <v>4</v>
      </c>
      <c r="AA4" s="118">
        <v>8</v>
      </c>
      <c r="AB4" s="118">
        <v>4</v>
      </c>
      <c r="AC4" s="118">
        <v>4</v>
      </c>
      <c r="AD4" s="118">
        <v>3</v>
      </c>
      <c r="AE4" s="117" t="s">
        <v>138</v>
      </c>
      <c r="AF4" s="117">
        <f>AC4+AD4</f>
        <v>7</v>
      </c>
      <c r="AG4" s="100"/>
      <c r="AH4" s="102"/>
      <c r="AI4" s="92">
        <v>-2</v>
      </c>
      <c r="AJ4" s="57"/>
      <c r="AK4" s="24">
        <f t="shared" ref="AK4:AK25" si="0">L4+AF4</f>
        <v>7</v>
      </c>
      <c r="AL4" s="29"/>
      <c r="AM4" s="132">
        <f>(AK4-AL4+AK5-AL5)/(C4+C5-AN4-AN5)</f>
        <v>0.77777777777777779</v>
      </c>
      <c r="AN4" s="29"/>
    </row>
    <row r="5" spans="1:41" ht="33" customHeight="1">
      <c r="A5" s="148"/>
      <c r="B5" s="113" t="s">
        <v>20</v>
      </c>
      <c r="C5" s="72">
        <v>2</v>
      </c>
      <c r="D5" s="114">
        <v>2</v>
      </c>
      <c r="E5" s="114">
        <v>1</v>
      </c>
      <c r="F5" s="114">
        <v>0</v>
      </c>
      <c r="G5" s="114">
        <v>1</v>
      </c>
      <c r="H5" s="114">
        <v>0</v>
      </c>
      <c r="I5" s="114">
        <v>0</v>
      </c>
      <c r="J5" s="114">
        <v>0</v>
      </c>
      <c r="K5" s="114"/>
      <c r="L5" s="114">
        <f>I5+J5</f>
        <v>0</v>
      </c>
      <c r="M5" s="114"/>
      <c r="N5" s="52"/>
      <c r="O5" s="53"/>
      <c r="P5" s="49">
        <v>-1</v>
      </c>
      <c r="Q5" s="50" t="s">
        <v>80</v>
      </c>
      <c r="R5" s="82">
        <v>-1</v>
      </c>
      <c r="S5" s="82"/>
      <c r="T5" s="56"/>
      <c r="U5" s="57"/>
      <c r="V5" s="118" t="s">
        <v>53</v>
      </c>
      <c r="W5" s="94" t="s">
        <v>78</v>
      </c>
      <c r="X5" s="94" t="s">
        <v>52</v>
      </c>
      <c r="Y5" s="118" t="s">
        <v>53</v>
      </c>
      <c r="Z5" s="118" t="s">
        <v>53</v>
      </c>
      <c r="AA5" s="94" t="s">
        <v>78</v>
      </c>
      <c r="AB5" s="94" t="s">
        <v>78</v>
      </c>
      <c r="AC5" s="118" t="s">
        <v>53</v>
      </c>
      <c r="AD5" s="118" t="s">
        <v>53</v>
      </c>
      <c r="AE5" s="118" t="s">
        <v>52</v>
      </c>
      <c r="AF5" s="118">
        <v>0</v>
      </c>
      <c r="AG5" s="119"/>
      <c r="AH5" s="61"/>
      <c r="AI5" s="88"/>
      <c r="AJ5" s="57"/>
      <c r="AK5" s="24">
        <f t="shared" si="0"/>
        <v>0</v>
      </c>
      <c r="AL5" s="29"/>
      <c r="AM5" s="133"/>
      <c r="AN5" s="29"/>
    </row>
    <row r="6" spans="1:41" ht="33" customHeight="1">
      <c r="A6" s="115" t="s">
        <v>6</v>
      </c>
      <c r="B6" s="113" t="s">
        <v>19</v>
      </c>
      <c r="C6" s="72">
        <v>10</v>
      </c>
      <c r="D6" s="114" t="s">
        <v>52</v>
      </c>
      <c r="E6" s="114" t="s">
        <v>52</v>
      </c>
      <c r="F6" s="114" t="s">
        <v>52</v>
      </c>
      <c r="G6" s="114" t="s">
        <v>52</v>
      </c>
      <c r="H6" s="114" t="s">
        <v>52</v>
      </c>
      <c r="I6" s="114" t="s">
        <v>52</v>
      </c>
      <c r="J6" s="114" t="s">
        <v>52</v>
      </c>
      <c r="K6" s="114"/>
      <c r="L6" s="114">
        <v>0</v>
      </c>
      <c r="M6" s="114"/>
      <c r="N6" s="52"/>
      <c r="O6" s="53"/>
      <c r="P6" s="49"/>
      <c r="Q6" s="51"/>
      <c r="R6" s="81"/>
      <c r="S6" s="81"/>
      <c r="T6" s="56"/>
      <c r="U6" s="57"/>
      <c r="V6" s="118">
        <v>10</v>
      </c>
      <c r="W6" s="118">
        <v>10</v>
      </c>
      <c r="X6" s="118">
        <v>10</v>
      </c>
      <c r="Y6" s="118">
        <v>5</v>
      </c>
      <c r="Z6" s="118">
        <v>0</v>
      </c>
      <c r="AA6" s="118">
        <v>5</v>
      </c>
      <c r="AB6" s="118">
        <v>0</v>
      </c>
      <c r="AC6" s="118">
        <v>4</v>
      </c>
      <c r="AD6" s="118">
        <v>0</v>
      </c>
      <c r="AE6" s="117" t="s">
        <v>94</v>
      </c>
      <c r="AF6" s="117">
        <f t="shared" ref="AF6:AF38" si="1">AC6+AD6</f>
        <v>4</v>
      </c>
      <c r="AG6" s="100"/>
      <c r="AH6" s="102"/>
      <c r="AI6" s="88">
        <v>-5</v>
      </c>
      <c r="AJ6" s="57"/>
      <c r="AK6" s="24">
        <f t="shared" si="0"/>
        <v>4</v>
      </c>
      <c r="AL6" s="29"/>
      <c r="AM6" s="30">
        <f>(AK6-AL6)/(C6-AN6)</f>
        <v>0.4</v>
      </c>
      <c r="AN6" s="29"/>
    </row>
    <row r="7" spans="1:41" ht="33" customHeight="1">
      <c r="A7" s="115" t="s">
        <v>23</v>
      </c>
      <c r="B7" s="113" t="s">
        <v>19</v>
      </c>
      <c r="C7" s="72">
        <v>8</v>
      </c>
      <c r="D7" s="114" t="s">
        <v>53</v>
      </c>
      <c r="E7" s="114" t="s">
        <v>53</v>
      </c>
      <c r="F7" s="114" t="s">
        <v>53</v>
      </c>
      <c r="G7" s="114" t="s">
        <v>52</v>
      </c>
      <c r="H7" s="114" t="s">
        <v>52</v>
      </c>
      <c r="I7" s="114" t="s">
        <v>53</v>
      </c>
      <c r="J7" s="114" t="s">
        <v>53</v>
      </c>
      <c r="K7" s="114" t="s">
        <v>53</v>
      </c>
      <c r="L7" s="114">
        <v>0</v>
      </c>
      <c r="M7" s="114"/>
      <c r="N7" s="52"/>
      <c r="O7" s="53"/>
      <c r="P7" s="49"/>
      <c r="Q7" s="51"/>
      <c r="R7" s="81"/>
      <c r="S7" s="81"/>
      <c r="T7" s="56"/>
      <c r="U7" s="57"/>
      <c r="V7" s="118">
        <v>8</v>
      </c>
      <c r="W7" s="118">
        <v>8</v>
      </c>
      <c r="X7" s="118">
        <v>8</v>
      </c>
      <c r="Y7" s="118">
        <v>8</v>
      </c>
      <c r="Z7" s="118">
        <v>3</v>
      </c>
      <c r="AA7" s="118">
        <v>8</v>
      </c>
      <c r="AB7" s="118">
        <v>2</v>
      </c>
      <c r="AC7" s="118">
        <v>4</v>
      </c>
      <c r="AD7" s="118">
        <v>2</v>
      </c>
      <c r="AE7" s="118" t="s">
        <v>95</v>
      </c>
      <c r="AF7" s="117">
        <f t="shared" si="1"/>
        <v>6</v>
      </c>
      <c r="AG7" s="100"/>
      <c r="AH7" s="102"/>
      <c r="AI7" s="88">
        <v>-2</v>
      </c>
      <c r="AJ7" s="57"/>
      <c r="AK7" s="24">
        <f t="shared" si="0"/>
        <v>6</v>
      </c>
      <c r="AL7" s="29"/>
      <c r="AM7" s="30">
        <f>(AK7-AL7)/(C7-AN7)</f>
        <v>0.75</v>
      </c>
      <c r="AN7" s="29"/>
    </row>
    <row r="8" spans="1:41" ht="33" customHeight="1">
      <c r="A8" s="115" t="s">
        <v>7</v>
      </c>
      <c r="B8" s="113" t="s">
        <v>19</v>
      </c>
      <c r="C8" s="72">
        <v>10</v>
      </c>
      <c r="D8" s="114">
        <v>6</v>
      </c>
      <c r="E8" s="114">
        <v>6</v>
      </c>
      <c r="F8" s="114">
        <v>4</v>
      </c>
      <c r="G8" s="114">
        <v>6</v>
      </c>
      <c r="H8" s="114">
        <v>4</v>
      </c>
      <c r="I8" s="114">
        <v>4</v>
      </c>
      <c r="J8" s="114">
        <v>0</v>
      </c>
      <c r="K8" s="114" t="s">
        <v>94</v>
      </c>
      <c r="L8" s="114">
        <f t="shared" ref="L8:L38" si="2">I8+J8</f>
        <v>4</v>
      </c>
      <c r="M8" s="114"/>
      <c r="N8" s="52"/>
      <c r="O8" s="53"/>
      <c r="P8" s="49"/>
      <c r="Q8" s="50"/>
      <c r="R8" s="82">
        <v>-1</v>
      </c>
      <c r="S8" s="82"/>
      <c r="T8" s="56"/>
      <c r="U8" s="57"/>
      <c r="V8" s="118">
        <v>4</v>
      </c>
      <c r="W8" s="118">
        <v>4</v>
      </c>
      <c r="X8" s="118">
        <v>4</v>
      </c>
      <c r="Y8" s="118">
        <v>4</v>
      </c>
      <c r="Z8" s="118">
        <v>3</v>
      </c>
      <c r="AA8" s="118">
        <v>3</v>
      </c>
      <c r="AB8" s="118">
        <v>2</v>
      </c>
      <c r="AC8" s="118">
        <v>3</v>
      </c>
      <c r="AD8" s="118">
        <v>2</v>
      </c>
      <c r="AE8" s="117" t="s">
        <v>95</v>
      </c>
      <c r="AF8" s="117">
        <f t="shared" si="1"/>
        <v>5</v>
      </c>
      <c r="AG8" s="100"/>
      <c r="AH8" s="102"/>
      <c r="AI8" s="88"/>
      <c r="AJ8" s="57"/>
      <c r="AK8" s="24">
        <f t="shared" si="0"/>
        <v>9</v>
      </c>
      <c r="AL8" s="29"/>
      <c r="AM8" s="30">
        <f>(AK8-AL8)/(C8-AN8)</f>
        <v>0.9</v>
      </c>
      <c r="AN8" s="29"/>
    </row>
    <row r="9" spans="1:41" ht="33" customHeight="1">
      <c r="A9" s="115" t="s">
        <v>8</v>
      </c>
      <c r="B9" s="113" t="s">
        <v>19</v>
      </c>
      <c r="C9" s="72">
        <v>17</v>
      </c>
      <c r="D9" s="114">
        <v>9</v>
      </c>
      <c r="E9" s="114">
        <v>9</v>
      </c>
      <c r="F9" s="114">
        <v>5</v>
      </c>
      <c r="G9" s="114">
        <v>9</v>
      </c>
      <c r="H9" s="114">
        <v>5</v>
      </c>
      <c r="I9" s="114">
        <v>8</v>
      </c>
      <c r="J9" s="114">
        <v>1</v>
      </c>
      <c r="K9" s="114" t="s">
        <v>98</v>
      </c>
      <c r="L9" s="114">
        <f t="shared" si="2"/>
        <v>9</v>
      </c>
      <c r="M9" s="114">
        <v>2</v>
      </c>
      <c r="N9" s="52"/>
      <c r="O9" s="53"/>
      <c r="P9" s="49"/>
      <c r="Q9" s="50"/>
      <c r="R9" s="82"/>
      <c r="S9" s="82"/>
      <c r="T9" s="56"/>
      <c r="U9" s="57"/>
      <c r="V9" s="118">
        <v>8</v>
      </c>
      <c r="W9" s="118">
        <v>8</v>
      </c>
      <c r="X9" s="118">
        <v>8</v>
      </c>
      <c r="Y9" s="118">
        <v>8</v>
      </c>
      <c r="Z9" s="118">
        <v>1</v>
      </c>
      <c r="AA9" s="118">
        <v>8</v>
      </c>
      <c r="AB9" s="118">
        <v>1</v>
      </c>
      <c r="AC9" s="118">
        <v>7</v>
      </c>
      <c r="AD9" s="118">
        <v>1</v>
      </c>
      <c r="AE9" s="117" t="s">
        <v>62</v>
      </c>
      <c r="AF9" s="117">
        <f t="shared" si="1"/>
        <v>8</v>
      </c>
      <c r="AG9" s="100"/>
      <c r="AH9" s="102"/>
      <c r="AI9" s="88"/>
      <c r="AJ9" s="57"/>
      <c r="AK9" s="24">
        <f t="shared" si="0"/>
        <v>17</v>
      </c>
      <c r="AL9" s="29"/>
      <c r="AM9" s="30">
        <f>(AK9-AL9)/(C9-AN9)</f>
        <v>1</v>
      </c>
      <c r="AN9" s="29"/>
    </row>
    <row r="10" spans="1:41" ht="33" customHeight="1">
      <c r="A10" s="146" t="s">
        <v>39</v>
      </c>
      <c r="B10" s="113" t="s">
        <v>19</v>
      </c>
      <c r="C10" s="72">
        <v>5</v>
      </c>
      <c r="D10" s="114">
        <v>2</v>
      </c>
      <c r="E10" s="114">
        <v>1</v>
      </c>
      <c r="F10" s="114">
        <v>0</v>
      </c>
      <c r="G10" s="114">
        <v>1</v>
      </c>
      <c r="H10" s="114">
        <v>0</v>
      </c>
      <c r="I10" s="114">
        <v>1</v>
      </c>
      <c r="J10" s="114">
        <v>0</v>
      </c>
      <c r="K10" s="114" t="s">
        <v>96</v>
      </c>
      <c r="L10" s="114">
        <f t="shared" si="2"/>
        <v>1</v>
      </c>
      <c r="M10" s="114"/>
      <c r="N10" s="52"/>
      <c r="O10" s="53"/>
      <c r="P10" s="49">
        <v>-1</v>
      </c>
      <c r="Q10" s="50" t="s">
        <v>83</v>
      </c>
      <c r="R10" s="82"/>
      <c r="S10" s="82"/>
      <c r="T10" s="56"/>
      <c r="U10" s="57"/>
      <c r="V10" s="118">
        <v>3</v>
      </c>
      <c r="W10" s="118">
        <v>3</v>
      </c>
      <c r="X10" s="118">
        <v>3</v>
      </c>
      <c r="Y10" s="118">
        <v>2</v>
      </c>
      <c r="Z10" s="118">
        <v>0</v>
      </c>
      <c r="AA10" s="118">
        <v>2</v>
      </c>
      <c r="AB10" s="118">
        <v>0</v>
      </c>
      <c r="AC10" s="118">
        <v>2</v>
      </c>
      <c r="AD10" s="118">
        <v>0</v>
      </c>
      <c r="AE10" s="117" t="s">
        <v>96</v>
      </c>
      <c r="AF10" s="117">
        <f t="shared" si="1"/>
        <v>2</v>
      </c>
      <c r="AG10" s="100"/>
      <c r="AH10" s="102"/>
      <c r="AI10" s="88">
        <v>-1</v>
      </c>
      <c r="AJ10" s="57"/>
      <c r="AK10" s="24">
        <f t="shared" si="0"/>
        <v>3</v>
      </c>
      <c r="AL10" s="29"/>
      <c r="AM10" s="132">
        <f>(AK10+AK11-AL10-AL11)/(C10+C11-AN10-AN11)</f>
        <v>0.83333333333333337</v>
      </c>
      <c r="AN10" s="29"/>
    </row>
    <row r="11" spans="1:41" ht="33" customHeight="1">
      <c r="A11" s="147"/>
      <c r="B11" s="113" t="s">
        <v>20</v>
      </c>
      <c r="C11" s="80">
        <v>1</v>
      </c>
      <c r="D11" s="114">
        <v>1</v>
      </c>
      <c r="E11" s="114">
        <v>2</v>
      </c>
      <c r="F11" s="114">
        <v>0</v>
      </c>
      <c r="G11" s="114">
        <v>2</v>
      </c>
      <c r="H11" s="114">
        <v>0</v>
      </c>
      <c r="I11" s="114">
        <v>2</v>
      </c>
      <c r="J11" s="114">
        <v>0</v>
      </c>
      <c r="K11" s="114" t="s">
        <v>97</v>
      </c>
      <c r="L11" s="114">
        <f t="shared" si="2"/>
        <v>2</v>
      </c>
      <c r="M11" s="114">
        <v>2</v>
      </c>
      <c r="N11" s="52"/>
      <c r="O11" s="53"/>
      <c r="P11" s="49">
        <v>1</v>
      </c>
      <c r="Q11" s="50" t="s">
        <v>77</v>
      </c>
      <c r="R11" s="82"/>
      <c r="S11" s="82"/>
      <c r="T11" s="56"/>
      <c r="U11" s="57"/>
      <c r="V11" s="118" t="s">
        <v>52</v>
      </c>
      <c r="W11" s="94" t="s">
        <v>78</v>
      </c>
      <c r="X11" s="94" t="s">
        <v>52</v>
      </c>
      <c r="Y11" s="118" t="s">
        <v>52</v>
      </c>
      <c r="Z11" s="118" t="s">
        <v>52</v>
      </c>
      <c r="AA11" s="94" t="s">
        <v>78</v>
      </c>
      <c r="AB11" s="94" t="s">
        <v>78</v>
      </c>
      <c r="AC11" s="118" t="s">
        <v>52</v>
      </c>
      <c r="AD11" s="118" t="s">
        <v>52</v>
      </c>
      <c r="AE11" s="118" t="s">
        <v>52</v>
      </c>
      <c r="AF11" s="117">
        <v>0</v>
      </c>
      <c r="AG11" s="100"/>
      <c r="AH11" s="102"/>
      <c r="AI11" s="88"/>
      <c r="AJ11" s="57"/>
      <c r="AK11" s="24">
        <f t="shared" si="0"/>
        <v>2</v>
      </c>
      <c r="AL11" s="29"/>
      <c r="AM11" s="133"/>
      <c r="AN11" s="29"/>
    </row>
    <row r="12" spans="1:41" ht="33" customHeight="1">
      <c r="A12" s="115" t="s">
        <v>24</v>
      </c>
      <c r="B12" s="113" t="s">
        <v>19</v>
      </c>
      <c r="C12" s="72">
        <v>10</v>
      </c>
      <c r="D12" s="114">
        <v>4</v>
      </c>
      <c r="E12" s="114">
        <v>4</v>
      </c>
      <c r="F12" s="114">
        <v>2</v>
      </c>
      <c r="G12" s="114">
        <v>4</v>
      </c>
      <c r="H12" s="114">
        <v>1</v>
      </c>
      <c r="I12" s="114">
        <v>3</v>
      </c>
      <c r="J12" s="114">
        <v>0</v>
      </c>
      <c r="K12" s="114" t="s">
        <v>102</v>
      </c>
      <c r="L12" s="114">
        <f t="shared" si="2"/>
        <v>3</v>
      </c>
      <c r="M12" s="114"/>
      <c r="N12" s="52"/>
      <c r="O12" s="53"/>
      <c r="P12" s="49"/>
      <c r="Q12" s="51"/>
      <c r="R12" s="81">
        <v>-1</v>
      </c>
      <c r="S12" s="81"/>
      <c r="T12" s="56"/>
      <c r="U12" s="57"/>
      <c r="V12" s="118">
        <v>6</v>
      </c>
      <c r="W12" s="118">
        <v>6</v>
      </c>
      <c r="X12" s="118">
        <v>6</v>
      </c>
      <c r="Y12" s="118">
        <v>6</v>
      </c>
      <c r="Z12" s="118">
        <v>6</v>
      </c>
      <c r="AA12" s="118">
        <v>6</v>
      </c>
      <c r="AB12" s="118">
        <v>5</v>
      </c>
      <c r="AC12" s="118">
        <v>4</v>
      </c>
      <c r="AD12" s="118">
        <v>3</v>
      </c>
      <c r="AE12" s="117" t="s">
        <v>139</v>
      </c>
      <c r="AF12" s="117">
        <f t="shared" si="1"/>
        <v>7</v>
      </c>
      <c r="AG12" s="100"/>
      <c r="AH12" s="102"/>
      <c r="AI12" s="88"/>
      <c r="AJ12" s="57"/>
      <c r="AK12" s="24">
        <f t="shared" si="0"/>
        <v>10</v>
      </c>
      <c r="AL12" s="29"/>
      <c r="AM12" s="30">
        <f>(AK12-AL12)/(C12-AN12)</f>
        <v>1</v>
      </c>
      <c r="AN12" s="29"/>
    </row>
    <row r="13" spans="1:41" ht="33" customHeight="1">
      <c r="A13" s="148" t="s">
        <v>50</v>
      </c>
      <c r="B13" s="113" t="s">
        <v>19</v>
      </c>
      <c r="C13" s="72">
        <v>5</v>
      </c>
      <c r="D13" s="114">
        <v>3</v>
      </c>
      <c r="E13" s="114">
        <v>4</v>
      </c>
      <c r="F13" s="114">
        <v>0</v>
      </c>
      <c r="G13" s="114">
        <v>4</v>
      </c>
      <c r="H13" s="114">
        <v>0</v>
      </c>
      <c r="I13" s="114">
        <v>4</v>
      </c>
      <c r="J13" s="114">
        <v>0</v>
      </c>
      <c r="K13" s="114" t="s">
        <v>105</v>
      </c>
      <c r="L13" s="114">
        <f t="shared" si="2"/>
        <v>4</v>
      </c>
      <c r="M13" s="114"/>
      <c r="N13" s="52"/>
      <c r="O13" s="53"/>
      <c r="P13" s="49">
        <v>1</v>
      </c>
      <c r="Q13" s="50" t="s">
        <v>85</v>
      </c>
      <c r="R13" s="82"/>
      <c r="S13" s="82"/>
      <c r="T13" s="59"/>
      <c r="U13" s="57"/>
      <c r="V13" s="118">
        <v>2</v>
      </c>
      <c r="W13" s="118">
        <v>3</v>
      </c>
      <c r="X13" s="118">
        <v>3</v>
      </c>
      <c r="Y13" s="118">
        <v>3</v>
      </c>
      <c r="Z13" s="118">
        <v>5</v>
      </c>
      <c r="AA13" s="118">
        <v>3</v>
      </c>
      <c r="AB13" s="118">
        <v>3</v>
      </c>
      <c r="AC13" s="118">
        <v>3</v>
      </c>
      <c r="AD13" s="118">
        <v>0</v>
      </c>
      <c r="AE13" s="117" t="s">
        <v>102</v>
      </c>
      <c r="AF13" s="117">
        <f t="shared" si="1"/>
        <v>3</v>
      </c>
      <c r="AG13" s="100"/>
      <c r="AH13" s="102"/>
      <c r="AI13" s="88"/>
      <c r="AJ13" s="57"/>
      <c r="AK13" s="24">
        <f t="shared" si="0"/>
        <v>7</v>
      </c>
      <c r="AL13" s="29"/>
      <c r="AM13" s="132">
        <f>(AK13-AL13+AK14-AL14)/(C13+C14-AN13-AN14)</f>
        <v>1</v>
      </c>
      <c r="AN13" s="29"/>
    </row>
    <row r="14" spans="1:41" ht="33" customHeight="1">
      <c r="A14" s="148"/>
      <c r="B14" s="113" t="s">
        <v>20</v>
      </c>
      <c r="C14" s="72">
        <v>3</v>
      </c>
      <c r="D14" s="114">
        <v>1</v>
      </c>
      <c r="E14" s="114">
        <v>0</v>
      </c>
      <c r="F14" s="114">
        <v>0</v>
      </c>
      <c r="G14" s="90">
        <v>0</v>
      </c>
      <c r="H14" s="90">
        <v>0</v>
      </c>
      <c r="I14" s="114">
        <v>0</v>
      </c>
      <c r="J14" s="114">
        <v>0</v>
      </c>
      <c r="K14" s="114"/>
      <c r="L14" s="114">
        <f t="shared" si="2"/>
        <v>0</v>
      </c>
      <c r="M14" s="114"/>
      <c r="N14" s="52"/>
      <c r="O14" s="53"/>
      <c r="P14" s="49">
        <v>-1</v>
      </c>
      <c r="Q14" s="50" t="s">
        <v>84</v>
      </c>
      <c r="R14" s="82"/>
      <c r="S14" s="82"/>
      <c r="T14" s="95"/>
      <c r="U14" s="57"/>
      <c r="V14" s="118">
        <v>2</v>
      </c>
      <c r="W14" s="118">
        <v>1</v>
      </c>
      <c r="X14" s="118">
        <v>1</v>
      </c>
      <c r="Y14" s="118">
        <v>1</v>
      </c>
      <c r="Z14" s="118">
        <v>0</v>
      </c>
      <c r="AA14" s="118">
        <v>1</v>
      </c>
      <c r="AB14" s="118">
        <v>0</v>
      </c>
      <c r="AC14" s="118">
        <v>1</v>
      </c>
      <c r="AD14" s="118">
        <v>0</v>
      </c>
      <c r="AE14" s="117" t="s">
        <v>60</v>
      </c>
      <c r="AF14" s="117">
        <f t="shared" si="1"/>
        <v>1</v>
      </c>
      <c r="AG14" s="100"/>
      <c r="AH14" s="102"/>
      <c r="AI14" s="88"/>
      <c r="AJ14" s="57"/>
      <c r="AK14" s="24">
        <f t="shared" si="0"/>
        <v>1</v>
      </c>
      <c r="AL14" s="29"/>
      <c r="AM14" s="133"/>
      <c r="AN14" s="29"/>
    </row>
    <row r="15" spans="1:41" ht="33" customHeight="1">
      <c r="A15" s="149" t="s">
        <v>51</v>
      </c>
      <c r="B15" s="113" t="s">
        <v>19</v>
      </c>
      <c r="C15" s="72">
        <v>7</v>
      </c>
      <c r="D15" s="114">
        <v>3</v>
      </c>
      <c r="E15" s="114">
        <v>4</v>
      </c>
      <c r="F15" s="114">
        <v>1</v>
      </c>
      <c r="G15" s="114">
        <v>4</v>
      </c>
      <c r="H15" s="114">
        <v>1</v>
      </c>
      <c r="I15" s="114">
        <v>4</v>
      </c>
      <c r="J15" s="114">
        <v>0</v>
      </c>
      <c r="K15" s="114" t="s">
        <v>105</v>
      </c>
      <c r="L15" s="114">
        <f t="shared" si="2"/>
        <v>4</v>
      </c>
      <c r="M15" s="114">
        <v>4</v>
      </c>
      <c r="N15" s="52"/>
      <c r="O15" s="53"/>
      <c r="P15" s="49">
        <v>1</v>
      </c>
      <c r="Q15" s="50" t="s">
        <v>81</v>
      </c>
      <c r="R15" s="82"/>
      <c r="S15" s="82"/>
      <c r="T15" s="95"/>
      <c r="U15" s="57"/>
      <c r="V15" s="118">
        <v>4</v>
      </c>
      <c r="W15" s="118">
        <v>3</v>
      </c>
      <c r="X15" s="118">
        <v>3</v>
      </c>
      <c r="Y15" s="118">
        <v>3</v>
      </c>
      <c r="Z15" s="118">
        <v>1</v>
      </c>
      <c r="AA15" s="118">
        <v>3</v>
      </c>
      <c r="AB15" s="118">
        <v>0</v>
      </c>
      <c r="AC15" s="118">
        <v>3</v>
      </c>
      <c r="AD15" s="118">
        <v>0</v>
      </c>
      <c r="AE15" s="117" t="s">
        <v>102</v>
      </c>
      <c r="AF15" s="117">
        <f t="shared" si="1"/>
        <v>3</v>
      </c>
      <c r="AG15" s="100"/>
      <c r="AH15" s="102"/>
      <c r="AI15" s="88"/>
      <c r="AJ15" s="57"/>
      <c r="AK15" s="24">
        <f t="shared" si="0"/>
        <v>7</v>
      </c>
      <c r="AL15" s="29"/>
      <c r="AM15" s="132">
        <f>(AK15-AL15+AK16-AL16)/(C15+C16-AN15-AN16)</f>
        <v>1</v>
      </c>
      <c r="AN15" s="29"/>
    </row>
    <row r="16" spans="1:41" ht="33" customHeight="1">
      <c r="A16" s="150"/>
      <c r="B16" s="113" t="s">
        <v>20</v>
      </c>
      <c r="C16" s="72">
        <v>11</v>
      </c>
      <c r="D16" s="114">
        <v>6</v>
      </c>
      <c r="E16" s="114">
        <v>5</v>
      </c>
      <c r="F16" s="114">
        <v>6</v>
      </c>
      <c r="G16" s="114">
        <v>5</v>
      </c>
      <c r="H16" s="114">
        <v>6</v>
      </c>
      <c r="I16" s="114">
        <v>5</v>
      </c>
      <c r="J16" s="114">
        <v>0</v>
      </c>
      <c r="K16" s="114" t="s">
        <v>101</v>
      </c>
      <c r="L16" s="114">
        <f t="shared" si="2"/>
        <v>5</v>
      </c>
      <c r="M16" s="114">
        <v>5</v>
      </c>
      <c r="N16" s="52"/>
      <c r="O16" s="53"/>
      <c r="P16" s="49">
        <v>-1</v>
      </c>
      <c r="Q16" s="50" t="s">
        <v>81</v>
      </c>
      <c r="R16" s="82"/>
      <c r="S16" s="82"/>
      <c r="T16" s="60"/>
      <c r="U16" s="57"/>
      <c r="V16" s="118">
        <v>5</v>
      </c>
      <c r="W16" s="118">
        <v>6</v>
      </c>
      <c r="X16" s="118">
        <v>6</v>
      </c>
      <c r="Y16" s="118">
        <v>6</v>
      </c>
      <c r="Z16" s="118">
        <v>1</v>
      </c>
      <c r="AA16" s="118">
        <v>6</v>
      </c>
      <c r="AB16" s="118">
        <v>1</v>
      </c>
      <c r="AC16" s="118">
        <v>6</v>
      </c>
      <c r="AD16" s="118">
        <v>0</v>
      </c>
      <c r="AE16" s="117" t="s">
        <v>104</v>
      </c>
      <c r="AF16" s="117">
        <f t="shared" si="1"/>
        <v>6</v>
      </c>
      <c r="AG16" s="100"/>
      <c r="AH16" s="102"/>
      <c r="AI16" s="88"/>
      <c r="AJ16" s="57"/>
      <c r="AK16" s="24">
        <f t="shared" si="0"/>
        <v>11</v>
      </c>
      <c r="AL16" s="29"/>
      <c r="AM16" s="133"/>
      <c r="AN16" s="29"/>
    </row>
    <row r="17" spans="1:40" ht="33" customHeight="1">
      <c r="A17" s="115" t="s">
        <v>9</v>
      </c>
      <c r="B17" s="113" t="s">
        <v>19</v>
      </c>
      <c r="C17" s="72">
        <v>16</v>
      </c>
      <c r="D17" s="114">
        <v>10</v>
      </c>
      <c r="E17" s="114">
        <v>10</v>
      </c>
      <c r="F17" s="114">
        <v>20</v>
      </c>
      <c r="G17" s="114">
        <v>10</v>
      </c>
      <c r="H17" s="114">
        <v>19</v>
      </c>
      <c r="I17" s="114">
        <v>6</v>
      </c>
      <c r="J17" s="114">
        <v>1</v>
      </c>
      <c r="K17" s="114" t="s">
        <v>95</v>
      </c>
      <c r="L17" s="114">
        <f t="shared" si="2"/>
        <v>7</v>
      </c>
      <c r="M17" s="114">
        <v>5</v>
      </c>
      <c r="N17" s="52"/>
      <c r="O17" s="53"/>
      <c r="P17" s="49"/>
      <c r="Q17" s="50"/>
      <c r="R17" s="82">
        <v>-3</v>
      </c>
      <c r="S17" s="82"/>
      <c r="T17" s="59"/>
      <c r="U17" s="57"/>
      <c r="V17" s="118">
        <v>6</v>
      </c>
      <c r="W17" s="118">
        <v>6</v>
      </c>
      <c r="X17" s="118">
        <v>6</v>
      </c>
      <c r="Y17" s="118">
        <v>6</v>
      </c>
      <c r="Z17" s="118">
        <v>13</v>
      </c>
      <c r="AA17" s="118">
        <v>5</v>
      </c>
      <c r="AB17" s="118">
        <v>10</v>
      </c>
      <c r="AC17" s="118">
        <v>4</v>
      </c>
      <c r="AD17" s="118">
        <v>5</v>
      </c>
      <c r="AE17" s="117" t="s">
        <v>140</v>
      </c>
      <c r="AF17" s="117">
        <f t="shared" si="1"/>
        <v>9</v>
      </c>
      <c r="AG17" s="100"/>
      <c r="AH17" s="102"/>
      <c r="AI17" s="88">
        <v>-1</v>
      </c>
      <c r="AJ17" s="57"/>
      <c r="AK17" s="24">
        <f t="shared" si="0"/>
        <v>16</v>
      </c>
      <c r="AL17" s="29"/>
      <c r="AM17" s="30">
        <f>(AK17-AL17)/(C17-AN17)</f>
        <v>1</v>
      </c>
      <c r="AN17" s="29"/>
    </row>
    <row r="18" spans="1:40" ht="33" customHeight="1">
      <c r="A18" s="149" t="s">
        <v>76</v>
      </c>
      <c r="B18" s="113" t="s">
        <v>19</v>
      </c>
      <c r="C18" s="72">
        <v>4</v>
      </c>
      <c r="D18" s="114">
        <v>2</v>
      </c>
      <c r="E18" s="114">
        <v>2</v>
      </c>
      <c r="F18" s="114">
        <v>0</v>
      </c>
      <c r="G18" s="114">
        <v>2</v>
      </c>
      <c r="H18" s="114">
        <v>0</v>
      </c>
      <c r="I18" s="114">
        <v>2</v>
      </c>
      <c r="J18" s="114">
        <v>0</v>
      </c>
      <c r="K18" s="114" t="s">
        <v>97</v>
      </c>
      <c r="L18" s="114">
        <f t="shared" si="2"/>
        <v>2</v>
      </c>
      <c r="M18" s="114"/>
      <c r="N18" s="52"/>
      <c r="O18" s="53"/>
      <c r="P18" s="49"/>
      <c r="Q18" s="50"/>
      <c r="R18" s="82"/>
      <c r="S18" s="82"/>
      <c r="T18" s="60"/>
      <c r="U18" s="57"/>
      <c r="V18" s="118">
        <v>2</v>
      </c>
      <c r="W18" s="118">
        <v>2</v>
      </c>
      <c r="X18" s="118">
        <v>2</v>
      </c>
      <c r="Y18" s="118">
        <v>2</v>
      </c>
      <c r="Z18" s="118">
        <v>0</v>
      </c>
      <c r="AA18" s="118">
        <v>2</v>
      </c>
      <c r="AB18" s="118">
        <v>0</v>
      </c>
      <c r="AC18" s="118">
        <v>2</v>
      </c>
      <c r="AD18" s="118">
        <v>0</v>
      </c>
      <c r="AE18" s="117" t="s">
        <v>97</v>
      </c>
      <c r="AF18" s="117">
        <f t="shared" si="1"/>
        <v>2</v>
      </c>
      <c r="AG18" s="100"/>
      <c r="AH18" s="102"/>
      <c r="AI18" s="88"/>
      <c r="AJ18" s="57"/>
      <c r="AK18" s="24">
        <f t="shared" si="0"/>
        <v>4</v>
      </c>
      <c r="AL18" s="29"/>
      <c r="AM18" s="132">
        <f>(AK18+AK19-AL18-AL19)/(C18+C19-AN18-AN19)</f>
        <v>1</v>
      </c>
      <c r="AN18" s="29"/>
    </row>
    <row r="19" spans="1:40" ht="33" customHeight="1">
      <c r="A19" s="150"/>
      <c r="B19" s="113" t="s">
        <v>20</v>
      </c>
      <c r="C19" s="72">
        <v>4</v>
      </c>
      <c r="D19" s="114">
        <v>2</v>
      </c>
      <c r="E19" s="114">
        <v>2</v>
      </c>
      <c r="F19" s="114">
        <v>5</v>
      </c>
      <c r="G19" s="114">
        <v>2</v>
      </c>
      <c r="H19" s="114">
        <v>4</v>
      </c>
      <c r="I19" s="114">
        <v>2</v>
      </c>
      <c r="J19" s="114">
        <v>0</v>
      </c>
      <c r="K19" s="114" t="s">
        <v>97</v>
      </c>
      <c r="L19" s="114">
        <f t="shared" si="2"/>
        <v>2</v>
      </c>
      <c r="M19" s="114"/>
      <c r="N19" s="52"/>
      <c r="O19" s="53"/>
      <c r="P19" s="49"/>
      <c r="Q19" s="50"/>
      <c r="R19" s="82"/>
      <c r="S19" s="82"/>
      <c r="T19" s="60"/>
      <c r="U19" s="57"/>
      <c r="V19" s="118">
        <v>2</v>
      </c>
      <c r="W19" s="118">
        <v>2</v>
      </c>
      <c r="X19" s="118">
        <v>2</v>
      </c>
      <c r="Y19" s="118">
        <v>2</v>
      </c>
      <c r="Z19" s="118">
        <v>1</v>
      </c>
      <c r="AA19" s="118">
        <v>2</v>
      </c>
      <c r="AB19" s="118">
        <v>1</v>
      </c>
      <c r="AC19" s="118">
        <v>1</v>
      </c>
      <c r="AD19" s="118">
        <v>1</v>
      </c>
      <c r="AE19" s="117" t="s">
        <v>62</v>
      </c>
      <c r="AF19" s="117">
        <f t="shared" si="1"/>
        <v>2</v>
      </c>
      <c r="AG19" s="100"/>
      <c r="AH19" s="102"/>
      <c r="AI19" s="88">
        <v>-1</v>
      </c>
      <c r="AJ19" s="57"/>
      <c r="AK19" s="24">
        <f t="shared" si="0"/>
        <v>4</v>
      </c>
      <c r="AL19" s="29"/>
      <c r="AM19" s="133"/>
      <c r="AN19" s="29"/>
    </row>
    <row r="20" spans="1:40" ht="33" customHeight="1">
      <c r="A20" s="79" t="s">
        <v>54</v>
      </c>
      <c r="B20" s="113" t="s">
        <v>19</v>
      </c>
      <c r="C20" s="72">
        <v>10</v>
      </c>
      <c r="D20" s="114">
        <v>9</v>
      </c>
      <c r="E20" s="114">
        <v>9</v>
      </c>
      <c r="F20" s="114">
        <v>8</v>
      </c>
      <c r="G20" s="114">
        <v>8</v>
      </c>
      <c r="H20" s="114">
        <v>6</v>
      </c>
      <c r="I20" s="114">
        <v>8</v>
      </c>
      <c r="J20" s="114">
        <v>1</v>
      </c>
      <c r="K20" s="114" t="s">
        <v>62</v>
      </c>
      <c r="L20" s="114">
        <f t="shared" si="2"/>
        <v>9</v>
      </c>
      <c r="M20" s="114"/>
      <c r="N20" s="52"/>
      <c r="O20" s="53"/>
      <c r="P20" s="49"/>
      <c r="Q20" s="50"/>
      <c r="R20" s="82"/>
      <c r="S20" s="82"/>
      <c r="T20" s="59"/>
      <c r="U20" s="57"/>
      <c r="V20" s="118">
        <v>1</v>
      </c>
      <c r="W20" s="118">
        <v>1</v>
      </c>
      <c r="X20" s="118">
        <v>1</v>
      </c>
      <c r="Y20" s="118">
        <v>1</v>
      </c>
      <c r="Z20" s="118">
        <v>0</v>
      </c>
      <c r="AA20" s="118">
        <v>1</v>
      </c>
      <c r="AB20" s="118">
        <v>0</v>
      </c>
      <c r="AC20" s="118">
        <v>1</v>
      </c>
      <c r="AD20" s="118">
        <v>0</v>
      </c>
      <c r="AE20" s="117" t="s">
        <v>60</v>
      </c>
      <c r="AF20" s="117">
        <f t="shared" si="1"/>
        <v>1</v>
      </c>
      <c r="AG20" s="100"/>
      <c r="AH20" s="102"/>
      <c r="AI20" s="88"/>
      <c r="AJ20" s="57"/>
      <c r="AK20" s="24">
        <f t="shared" si="0"/>
        <v>10</v>
      </c>
      <c r="AL20" s="29"/>
      <c r="AM20" s="30">
        <f>(AK20-AL20)/(C20-AN20)</f>
        <v>1</v>
      </c>
      <c r="AN20" s="29"/>
    </row>
    <row r="21" spans="1:40" ht="33" customHeight="1">
      <c r="A21" s="115" t="s">
        <v>10</v>
      </c>
      <c r="B21" s="113" t="s">
        <v>19</v>
      </c>
      <c r="C21" s="72">
        <v>15</v>
      </c>
      <c r="D21" s="114">
        <v>10</v>
      </c>
      <c r="E21" s="114">
        <v>10</v>
      </c>
      <c r="F21" s="114">
        <v>2</v>
      </c>
      <c r="G21" s="114">
        <v>8</v>
      </c>
      <c r="H21" s="114">
        <v>2</v>
      </c>
      <c r="I21" s="114">
        <v>4</v>
      </c>
      <c r="J21" s="114">
        <v>2</v>
      </c>
      <c r="K21" s="114" t="s">
        <v>95</v>
      </c>
      <c r="L21" s="114">
        <f t="shared" si="2"/>
        <v>6</v>
      </c>
      <c r="M21" s="114">
        <v>1</v>
      </c>
      <c r="N21" s="52"/>
      <c r="O21" s="53"/>
      <c r="P21" s="96"/>
      <c r="Q21" s="50"/>
      <c r="R21" s="82">
        <v>-3</v>
      </c>
      <c r="S21" s="82"/>
      <c r="T21" s="59"/>
      <c r="U21" s="57"/>
      <c r="V21" s="118">
        <v>5</v>
      </c>
      <c r="W21" s="118">
        <v>5</v>
      </c>
      <c r="X21" s="118">
        <v>5</v>
      </c>
      <c r="Y21" s="118">
        <v>5</v>
      </c>
      <c r="Z21" s="118">
        <v>0</v>
      </c>
      <c r="AA21" s="118">
        <v>5</v>
      </c>
      <c r="AB21" s="118">
        <v>0</v>
      </c>
      <c r="AC21" s="118">
        <v>4</v>
      </c>
      <c r="AD21" s="118">
        <v>0</v>
      </c>
      <c r="AE21" s="117" t="s">
        <v>94</v>
      </c>
      <c r="AF21" s="117">
        <f t="shared" si="1"/>
        <v>4</v>
      </c>
      <c r="AG21" s="100"/>
      <c r="AH21" s="102"/>
      <c r="AI21" s="88"/>
      <c r="AJ21" s="57"/>
      <c r="AK21" s="24">
        <f t="shared" si="0"/>
        <v>10</v>
      </c>
      <c r="AL21" s="29"/>
      <c r="AM21" s="30">
        <f>(AK21-AL21)/(C21-AN21)</f>
        <v>0.66666666666666663</v>
      </c>
      <c r="AN21" s="29"/>
    </row>
    <row r="22" spans="1:40" ht="33" customHeight="1">
      <c r="A22" s="146" t="s">
        <v>40</v>
      </c>
      <c r="B22" s="113" t="s">
        <v>19</v>
      </c>
      <c r="C22" s="72">
        <v>13</v>
      </c>
      <c r="D22" s="114">
        <v>10</v>
      </c>
      <c r="E22" s="114">
        <v>4</v>
      </c>
      <c r="F22" s="114">
        <v>0</v>
      </c>
      <c r="G22" s="114">
        <v>4</v>
      </c>
      <c r="H22" s="114">
        <v>0</v>
      </c>
      <c r="I22" s="114">
        <v>3</v>
      </c>
      <c r="J22" s="114">
        <v>0</v>
      </c>
      <c r="K22" s="114" t="s">
        <v>96</v>
      </c>
      <c r="L22" s="114">
        <f t="shared" si="2"/>
        <v>3</v>
      </c>
      <c r="M22" s="114">
        <v>1</v>
      </c>
      <c r="N22" s="52"/>
      <c r="O22" s="53"/>
      <c r="P22" s="96">
        <v>-6</v>
      </c>
      <c r="Q22" s="50" t="s">
        <v>86</v>
      </c>
      <c r="R22" s="82">
        <v>-1</v>
      </c>
      <c r="S22" s="82"/>
      <c r="T22" s="95">
        <v>6</v>
      </c>
      <c r="U22" s="57" t="s">
        <v>86</v>
      </c>
      <c r="V22" s="118">
        <v>3</v>
      </c>
      <c r="W22" s="118">
        <v>9</v>
      </c>
      <c r="X22" s="118">
        <v>9</v>
      </c>
      <c r="Y22" s="118">
        <v>6</v>
      </c>
      <c r="Z22" s="118">
        <v>0</v>
      </c>
      <c r="AA22" s="118">
        <v>6</v>
      </c>
      <c r="AB22" s="118">
        <v>0</v>
      </c>
      <c r="AC22" s="118">
        <v>5</v>
      </c>
      <c r="AD22" s="118">
        <v>0</v>
      </c>
      <c r="AE22" s="117" t="s">
        <v>56</v>
      </c>
      <c r="AF22" s="117">
        <f t="shared" si="1"/>
        <v>5</v>
      </c>
      <c r="AG22" s="100">
        <v>-3</v>
      </c>
      <c r="AH22" s="102"/>
      <c r="AI22" s="88">
        <v>-1</v>
      </c>
      <c r="AJ22" s="57"/>
      <c r="AK22" s="24">
        <f t="shared" si="0"/>
        <v>8</v>
      </c>
      <c r="AL22" s="29"/>
      <c r="AM22" s="132">
        <f>(AK22-AL22+AK23-AL23)/(C22+C23-AN22-AN23)</f>
        <v>0.52941176470588236</v>
      </c>
      <c r="AN22" s="29"/>
    </row>
    <row r="23" spans="1:40" ht="33" customHeight="1">
      <c r="A23" s="147"/>
      <c r="B23" s="113" t="s">
        <v>20</v>
      </c>
      <c r="C23" s="72">
        <v>4</v>
      </c>
      <c r="D23" s="114">
        <v>2</v>
      </c>
      <c r="E23" s="114">
        <v>0</v>
      </c>
      <c r="F23" s="114">
        <v>0</v>
      </c>
      <c r="G23" s="114">
        <v>0</v>
      </c>
      <c r="H23" s="114">
        <v>0</v>
      </c>
      <c r="I23" s="114">
        <v>0</v>
      </c>
      <c r="J23" s="114">
        <v>0</v>
      </c>
      <c r="K23" s="114"/>
      <c r="L23" s="114">
        <f t="shared" si="2"/>
        <v>0</v>
      </c>
      <c r="M23" s="114"/>
      <c r="N23" s="52"/>
      <c r="O23" s="53"/>
      <c r="P23" s="96" t="s">
        <v>87</v>
      </c>
      <c r="Q23" s="50" t="s">
        <v>124</v>
      </c>
      <c r="R23" s="82"/>
      <c r="S23" s="82"/>
      <c r="T23" s="95">
        <v>2</v>
      </c>
      <c r="U23" s="57" t="s">
        <v>124</v>
      </c>
      <c r="V23" s="118">
        <v>2</v>
      </c>
      <c r="W23" s="118">
        <v>4</v>
      </c>
      <c r="X23" s="118">
        <v>4</v>
      </c>
      <c r="Y23" s="118">
        <v>2</v>
      </c>
      <c r="Z23" s="118">
        <v>0</v>
      </c>
      <c r="AA23" s="118">
        <v>2</v>
      </c>
      <c r="AB23" s="118">
        <v>0</v>
      </c>
      <c r="AC23" s="118">
        <v>1</v>
      </c>
      <c r="AD23" s="118">
        <v>0</v>
      </c>
      <c r="AE23" s="117" t="s">
        <v>60</v>
      </c>
      <c r="AF23" s="117">
        <f t="shared" si="1"/>
        <v>1</v>
      </c>
      <c r="AG23" s="100">
        <v>-2</v>
      </c>
      <c r="AH23" s="102"/>
      <c r="AI23" s="88">
        <v>-1</v>
      </c>
      <c r="AJ23" s="57"/>
      <c r="AK23" s="24">
        <f t="shared" si="0"/>
        <v>1</v>
      </c>
      <c r="AL23" s="29"/>
      <c r="AM23" s="133"/>
      <c r="AN23" s="29"/>
    </row>
    <row r="24" spans="1:40" ht="33" customHeight="1">
      <c r="A24" s="115" t="s">
        <v>11</v>
      </c>
      <c r="B24" s="113" t="s">
        <v>19</v>
      </c>
      <c r="C24" s="72">
        <v>14</v>
      </c>
      <c r="D24" s="114">
        <v>10</v>
      </c>
      <c r="E24" s="114">
        <v>10</v>
      </c>
      <c r="F24" s="114">
        <v>1</v>
      </c>
      <c r="G24" s="114">
        <v>10</v>
      </c>
      <c r="H24" s="114">
        <v>0</v>
      </c>
      <c r="I24" s="114">
        <v>8</v>
      </c>
      <c r="J24" s="114">
        <v>0</v>
      </c>
      <c r="K24" s="114" t="s">
        <v>61</v>
      </c>
      <c r="L24" s="114">
        <f t="shared" si="2"/>
        <v>8</v>
      </c>
      <c r="M24" s="114"/>
      <c r="N24" s="52"/>
      <c r="O24" s="53"/>
      <c r="P24" s="49"/>
      <c r="Q24" s="50"/>
      <c r="R24" s="82">
        <v>-2</v>
      </c>
      <c r="S24" s="82"/>
      <c r="T24" s="56"/>
      <c r="U24" s="57"/>
      <c r="V24" s="118">
        <v>4</v>
      </c>
      <c r="W24" s="118">
        <v>4</v>
      </c>
      <c r="X24" s="118">
        <v>4</v>
      </c>
      <c r="Y24" s="118">
        <v>2</v>
      </c>
      <c r="Z24" s="118">
        <v>0</v>
      </c>
      <c r="AA24" s="118">
        <v>2</v>
      </c>
      <c r="AB24" s="118">
        <v>0</v>
      </c>
      <c r="AC24" s="118">
        <v>1</v>
      </c>
      <c r="AD24" s="118">
        <v>0</v>
      </c>
      <c r="AE24" s="117" t="s">
        <v>97</v>
      </c>
      <c r="AF24" s="117">
        <f t="shared" si="1"/>
        <v>1</v>
      </c>
      <c r="AG24" s="100"/>
      <c r="AH24" s="102"/>
      <c r="AI24" s="88">
        <v>-2</v>
      </c>
      <c r="AJ24" s="57"/>
      <c r="AK24" s="24">
        <f t="shared" si="0"/>
        <v>9</v>
      </c>
      <c r="AL24" s="29"/>
      <c r="AM24" s="30">
        <f>(AK24-AL24)/(C24-AN24)</f>
        <v>0.6428571428571429</v>
      </c>
      <c r="AN24" s="29"/>
    </row>
    <row r="25" spans="1:40" ht="33" customHeight="1">
      <c r="A25" s="146" t="s">
        <v>12</v>
      </c>
      <c r="B25" s="113" t="s">
        <v>19</v>
      </c>
      <c r="C25" s="72">
        <v>10</v>
      </c>
      <c r="D25" s="114">
        <v>9</v>
      </c>
      <c r="E25" s="114">
        <v>9</v>
      </c>
      <c r="F25" s="114">
        <v>0</v>
      </c>
      <c r="G25" s="114">
        <v>7</v>
      </c>
      <c r="H25" s="114">
        <v>0</v>
      </c>
      <c r="I25" s="114">
        <v>3</v>
      </c>
      <c r="J25" s="114">
        <v>0</v>
      </c>
      <c r="K25" s="114" t="s">
        <v>99</v>
      </c>
      <c r="L25" s="114">
        <f t="shared" si="2"/>
        <v>3</v>
      </c>
      <c r="M25" s="114"/>
      <c r="N25" s="52"/>
      <c r="O25" s="53"/>
      <c r="P25" s="96">
        <v>-2</v>
      </c>
      <c r="Q25" s="50" t="s">
        <v>126</v>
      </c>
      <c r="R25" s="82">
        <v>-4</v>
      </c>
      <c r="S25" s="82"/>
      <c r="T25" s="56" t="s">
        <v>127</v>
      </c>
      <c r="U25" s="57" t="s">
        <v>126</v>
      </c>
      <c r="V25" s="118">
        <v>1</v>
      </c>
      <c r="W25" s="118">
        <v>1</v>
      </c>
      <c r="X25" s="118">
        <v>3</v>
      </c>
      <c r="Y25" s="118">
        <v>1</v>
      </c>
      <c r="Z25" s="118">
        <v>0</v>
      </c>
      <c r="AA25" s="118">
        <v>1</v>
      </c>
      <c r="AB25" s="118">
        <v>0</v>
      </c>
      <c r="AC25" s="118">
        <v>1</v>
      </c>
      <c r="AD25" s="118">
        <v>0</v>
      </c>
      <c r="AE25" s="117" t="s">
        <v>96</v>
      </c>
      <c r="AF25" s="117">
        <f t="shared" si="1"/>
        <v>1</v>
      </c>
      <c r="AG25" s="100">
        <v>-2</v>
      </c>
      <c r="AH25" s="102"/>
      <c r="AI25" s="88"/>
      <c r="AJ25" s="57"/>
      <c r="AK25" s="24">
        <f t="shared" si="0"/>
        <v>4</v>
      </c>
      <c r="AL25" s="29"/>
      <c r="AM25" s="132">
        <f>(AK25+AK26-AL25-AL26)/(C25+C26-AN25-AN26)</f>
        <v>0.36363636363636365</v>
      </c>
      <c r="AN25" s="29"/>
    </row>
    <row r="26" spans="1:40" ht="33" customHeight="1">
      <c r="A26" s="147"/>
      <c r="B26" s="113" t="s">
        <v>20</v>
      </c>
      <c r="C26" s="72">
        <v>1</v>
      </c>
      <c r="D26" s="114" t="s">
        <v>79</v>
      </c>
      <c r="E26" s="114" t="s">
        <v>79</v>
      </c>
      <c r="F26" s="114" t="s">
        <v>79</v>
      </c>
      <c r="G26" s="114">
        <v>0</v>
      </c>
      <c r="H26" s="114"/>
      <c r="I26" s="114" t="s">
        <v>78</v>
      </c>
      <c r="J26" s="114" t="s">
        <v>78</v>
      </c>
      <c r="K26" s="114"/>
      <c r="L26" s="114">
        <v>0</v>
      </c>
      <c r="M26" s="114"/>
      <c r="N26" s="52"/>
      <c r="O26" s="53"/>
      <c r="P26" s="49"/>
      <c r="Q26" s="50"/>
      <c r="R26" s="82"/>
      <c r="S26" s="82"/>
      <c r="T26" s="56"/>
      <c r="U26" s="57"/>
      <c r="V26" s="118">
        <v>1</v>
      </c>
      <c r="W26" s="118">
        <v>1</v>
      </c>
      <c r="X26" s="118">
        <v>1</v>
      </c>
      <c r="Y26" s="118">
        <v>0</v>
      </c>
      <c r="Z26" s="118">
        <v>0</v>
      </c>
      <c r="AA26" s="118">
        <v>0</v>
      </c>
      <c r="AB26" s="118">
        <v>0</v>
      </c>
      <c r="AC26" s="94" t="s">
        <v>78</v>
      </c>
      <c r="AD26" s="94" t="s">
        <v>78</v>
      </c>
      <c r="AE26" s="94" t="s">
        <v>78</v>
      </c>
      <c r="AF26" s="94" t="s">
        <v>78</v>
      </c>
      <c r="AG26" s="101">
        <v>-1</v>
      </c>
      <c r="AH26" s="103"/>
      <c r="AI26" s="88"/>
      <c r="AJ26" s="57"/>
      <c r="AK26" s="24">
        <v>0</v>
      </c>
      <c r="AL26" s="29"/>
      <c r="AM26" s="133"/>
      <c r="AN26" s="29"/>
    </row>
    <row r="27" spans="1:40" ht="33" customHeight="1">
      <c r="A27" s="115" t="s">
        <v>30</v>
      </c>
      <c r="B27" s="113" t="s">
        <v>27</v>
      </c>
      <c r="C27" s="72">
        <v>11</v>
      </c>
      <c r="D27" s="114">
        <v>7</v>
      </c>
      <c r="E27" s="114">
        <v>7</v>
      </c>
      <c r="F27" s="114">
        <v>1</v>
      </c>
      <c r="G27" s="114">
        <v>6</v>
      </c>
      <c r="H27" s="114">
        <v>0</v>
      </c>
      <c r="I27" s="114">
        <v>5</v>
      </c>
      <c r="J27" s="114">
        <v>0</v>
      </c>
      <c r="K27" s="114" t="s">
        <v>100</v>
      </c>
      <c r="L27" s="114">
        <f t="shared" si="2"/>
        <v>5</v>
      </c>
      <c r="M27" s="114"/>
      <c r="N27" s="52"/>
      <c r="O27" s="53"/>
      <c r="P27" s="96">
        <v>-1</v>
      </c>
      <c r="Q27" s="50" t="s">
        <v>128</v>
      </c>
      <c r="R27" s="82"/>
      <c r="S27" s="82"/>
      <c r="T27" s="56" t="s">
        <v>88</v>
      </c>
      <c r="U27" s="57" t="s">
        <v>89</v>
      </c>
      <c r="V27" s="118">
        <v>4</v>
      </c>
      <c r="W27" s="118">
        <v>4</v>
      </c>
      <c r="X27" s="118">
        <v>5</v>
      </c>
      <c r="Y27" s="118">
        <v>5</v>
      </c>
      <c r="Z27" s="118">
        <v>0</v>
      </c>
      <c r="AA27" s="118">
        <v>4</v>
      </c>
      <c r="AB27" s="118">
        <v>0</v>
      </c>
      <c r="AC27" s="118">
        <v>4</v>
      </c>
      <c r="AD27" s="118">
        <v>0</v>
      </c>
      <c r="AE27" s="117" t="s">
        <v>101</v>
      </c>
      <c r="AF27" s="117">
        <f t="shared" si="1"/>
        <v>4</v>
      </c>
      <c r="AG27" s="100"/>
      <c r="AH27" s="102"/>
      <c r="AI27" s="88">
        <v>-1</v>
      </c>
      <c r="AJ27" s="57"/>
      <c r="AK27" s="24">
        <f t="shared" ref="AK27:AK33" si="3">L27+AF27</f>
        <v>9</v>
      </c>
      <c r="AL27" s="29"/>
      <c r="AM27" s="30">
        <f>(AK27-AL27)/(C27-AN27)</f>
        <v>0.81818181818181823</v>
      </c>
      <c r="AN27" s="29"/>
    </row>
    <row r="28" spans="1:40" ht="33" customHeight="1">
      <c r="A28" s="148" t="s">
        <v>13</v>
      </c>
      <c r="B28" s="113" t="s">
        <v>19</v>
      </c>
      <c r="C28" s="72">
        <v>16</v>
      </c>
      <c r="D28" s="114">
        <v>14</v>
      </c>
      <c r="E28" s="114">
        <v>14</v>
      </c>
      <c r="F28" s="114">
        <v>2</v>
      </c>
      <c r="G28" s="114">
        <v>12</v>
      </c>
      <c r="H28" s="114">
        <v>2</v>
      </c>
      <c r="I28" s="114">
        <v>7</v>
      </c>
      <c r="J28" s="114">
        <v>1</v>
      </c>
      <c r="K28" s="114" t="s">
        <v>98</v>
      </c>
      <c r="L28" s="114">
        <f t="shared" si="2"/>
        <v>8</v>
      </c>
      <c r="M28" s="114"/>
      <c r="N28" s="52">
        <v>-2</v>
      </c>
      <c r="O28" s="53" t="s">
        <v>130</v>
      </c>
      <c r="P28" s="49"/>
      <c r="Q28" s="50"/>
      <c r="R28" s="82">
        <v>-4</v>
      </c>
      <c r="S28" s="82"/>
      <c r="T28" s="56" t="s">
        <v>127</v>
      </c>
      <c r="U28" s="57" t="s">
        <v>130</v>
      </c>
      <c r="V28" s="118">
        <v>2</v>
      </c>
      <c r="W28" s="118">
        <v>2</v>
      </c>
      <c r="X28" s="118">
        <v>4</v>
      </c>
      <c r="Y28" s="118">
        <v>4</v>
      </c>
      <c r="Z28" s="118">
        <v>2</v>
      </c>
      <c r="AA28" s="118">
        <v>3</v>
      </c>
      <c r="AB28" s="118">
        <v>2</v>
      </c>
      <c r="AC28" s="118">
        <v>3</v>
      </c>
      <c r="AD28" s="118">
        <v>1</v>
      </c>
      <c r="AE28" s="117" t="s">
        <v>98</v>
      </c>
      <c r="AF28" s="117">
        <f t="shared" si="1"/>
        <v>4</v>
      </c>
      <c r="AG28" s="100"/>
      <c r="AH28" s="102"/>
      <c r="AI28" s="88"/>
      <c r="AJ28" s="57"/>
      <c r="AK28" s="24">
        <f t="shared" si="3"/>
        <v>12</v>
      </c>
      <c r="AL28" s="29"/>
      <c r="AM28" s="132">
        <f>(AK28-AL28+AK29-AL29)/(C28+C29-AN28-AN29)</f>
        <v>0.77777777777777779</v>
      </c>
      <c r="AN28" s="29"/>
    </row>
    <row r="29" spans="1:40" ht="33" customHeight="1">
      <c r="A29" s="148"/>
      <c r="B29" s="113" t="s">
        <v>20</v>
      </c>
      <c r="C29" s="72">
        <v>2</v>
      </c>
      <c r="D29" s="114" t="s">
        <v>52</v>
      </c>
      <c r="E29" s="114" t="s">
        <v>52</v>
      </c>
      <c r="F29" s="114" t="s">
        <v>52</v>
      </c>
      <c r="G29" s="114"/>
      <c r="H29" s="114"/>
      <c r="I29" s="114" t="s">
        <v>52</v>
      </c>
      <c r="J29" s="114" t="s">
        <v>52</v>
      </c>
      <c r="K29" s="114"/>
      <c r="L29" s="114"/>
      <c r="M29" s="114"/>
      <c r="N29" s="52"/>
      <c r="O29" s="53"/>
      <c r="P29" s="49"/>
      <c r="Q29" s="50"/>
      <c r="R29" s="82"/>
      <c r="S29" s="82"/>
      <c r="T29" s="56"/>
      <c r="U29" s="57"/>
      <c r="V29" s="118">
        <v>2</v>
      </c>
      <c r="W29" s="118">
        <v>2</v>
      </c>
      <c r="X29" s="118">
        <v>2</v>
      </c>
      <c r="Y29" s="118">
        <v>2</v>
      </c>
      <c r="Z29" s="118">
        <v>0</v>
      </c>
      <c r="AA29" s="118">
        <v>2</v>
      </c>
      <c r="AB29" s="118">
        <v>0</v>
      </c>
      <c r="AC29" s="118">
        <v>2</v>
      </c>
      <c r="AD29" s="118">
        <v>0</v>
      </c>
      <c r="AE29" s="117" t="s">
        <v>59</v>
      </c>
      <c r="AF29" s="117">
        <f t="shared" si="1"/>
        <v>2</v>
      </c>
      <c r="AG29" s="100"/>
      <c r="AH29" s="102"/>
      <c r="AI29" s="88"/>
      <c r="AJ29" s="57"/>
      <c r="AK29" s="24">
        <f t="shared" si="3"/>
        <v>2</v>
      </c>
      <c r="AL29" s="29"/>
      <c r="AM29" s="133"/>
      <c r="AN29" s="29"/>
    </row>
    <row r="30" spans="1:40" ht="33" customHeight="1">
      <c r="A30" s="115" t="s">
        <v>14</v>
      </c>
      <c r="B30" s="113" t="s">
        <v>19</v>
      </c>
      <c r="C30" s="72">
        <v>14</v>
      </c>
      <c r="D30" s="114">
        <v>9</v>
      </c>
      <c r="E30" s="114">
        <v>8</v>
      </c>
      <c r="F30" s="114">
        <v>0</v>
      </c>
      <c r="G30" s="114">
        <v>8</v>
      </c>
      <c r="H30" s="114">
        <v>0</v>
      </c>
      <c r="I30" s="114">
        <v>6</v>
      </c>
      <c r="J30" s="114">
        <v>0</v>
      </c>
      <c r="K30" s="114" t="s">
        <v>103</v>
      </c>
      <c r="L30" s="114">
        <f t="shared" si="2"/>
        <v>6</v>
      </c>
      <c r="M30" s="114"/>
      <c r="N30" s="52"/>
      <c r="O30" s="53"/>
      <c r="P30" s="96" t="s">
        <v>82</v>
      </c>
      <c r="Q30" s="50" t="s">
        <v>90</v>
      </c>
      <c r="R30" s="82">
        <v>-2</v>
      </c>
      <c r="S30" s="82"/>
      <c r="T30" s="56" t="s">
        <v>74</v>
      </c>
      <c r="U30" s="57" t="s">
        <v>91</v>
      </c>
      <c r="V30" s="118">
        <v>5</v>
      </c>
      <c r="W30" s="118">
        <v>6</v>
      </c>
      <c r="X30" s="118">
        <v>6</v>
      </c>
      <c r="Y30" s="118">
        <v>6</v>
      </c>
      <c r="Z30" s="118">
        <v>0</v>
      </c>
      <c r="AA30" s="118">
        <v>5</v>
      </c>
      <c r="AB30" s="118">
        <v>0</v>
      </c>
      <c r="AC30" s="118">
        <v>3</v>
      </c>
      <c r="AD30" s="118">
        <v>0</v>
      </c>
      <c r="AE30" s="117" t="s">
        <v>104</v>
      </c>
      <c r="AF30" s="117">
        <f t="shared" si="1"/>
        <v>3</v>
      </c>
      <c r="AG30" s="100"/>
      <c r="AH30" s="102"/>
      <c r="AI30" s="88">
        <v>-2</v>
      </c>
      <c r="AJ30" s="57"/>
      <c r="AK30" s="24">
        <f t="shared" si="3"/>
        <v>9</v>
      </c>
      <c r="AL30" s="29"/>
      <c r="AM30" s="30">
        <f>(AK30-AL30)/(C30-AN30)</f>
        <v>0.6428571428571429</v>
      </c>
      <c r="AN30" s="29"/>
    </row>
    <row r="31" spans="1:40" ht="33" customHeight="1">
      <c r="A31" s="131" t="s">
        <v>15</v>
      </c>
      <c r="B31" s="113" t="s">
        <v>19</v>
      </c>
      <c r="C31" s="72">
        <v>12</v>
      </c>
      <c r="D31" s="114">
        <v>9</v>
      </c>
      <c r="E31" s="114">
        <v>9</v>
      </c>
      <c r="F31" s="114">
        <v>6</v>
      </c>
      <c r="G31" s="114">
        <v>8</v>
      </c>
      <c r="H31" s="114">
        <v>1</v>
      </c>
      <c r="I31" s="114">
        <v>8</v>
      </c>
      <c r="J31" s="114">
        <v>1</v>
      </c>
      <c r="K31" s="114" t="s">
        <v>62</v>
      </c>
      <c r="L31" s="114">
        <f t="shared" si="2"/>
        <v>9</v>
      </c>
      <c r="M31" s="114"/>
      <c r="N31" s="52"/>
      <c r="O31" s="53"/>
      <c r="P31" s="49"/>
      <c r="Q31" s="50"/>
      <c r="R31" s="82"/>
      <c r="S31" s="82"/>
      <c r="T31" s="56"/>
      <c r="U31" s="57"/>
      <c r="V31" s="118">
        <v>3</v>
      </c>
      <c r="W31" s="118">
        <v>3</v>
      </c>
      <c r="X31" s="118">
        <v>5</v>
      </c>
      <c r="Y31" s="118">
        <v>5</v>
      </c>
      <c r="Z31" s="118">
        <v>1</v>
      </c>
      <c r="AA31" s="118">
        <v>5</v>
      </c>
      <c r="AB31" s="118">
        <v>1</v>
      </c>
      <c r="AC31" s="118">
        <v>3</v>
      </c>
      <c r="AD31" s="118">
        <v>1</v>
      </c>
      <c r="AE31" s="117" t="s">
        <v>101</v>
      </c>
      <c r="AF31" s="117">
        <f t="shared" si="1"/>
        <v>4</v>
      </c>
      <c r="AG31" s="100">
        <v>2</v>
      </c>
      <c r="AH31" s="102" t="s">
        <v>125</v>
      </c>
      <c r="AI31" s="88"/>
      <c r="AJ31" s="57"/>
      <c r="AK31" s="24">
        <f t="shared" si="3"/>
        <v>13</v>
      </c>
      <c r="AL31" s="29"/>
      <c r="AM31" s="132">
        <f>(AK31-AL31+AK32-AL32)/(C31+C32-AN31-AN32)</f>
        <v>0.9285714285714286</v>
      </c>
      <c r="AN31" s="29"/>
    </row>
    <row r="32" spans="1:40" ht="33" customHeight="1">
      <c r="A32" s="131"/>
      <c r="B32" s="113" t="s">
        <v>20</v>
      </c>
      <c r="C32" s="72">
        <v>2</v>
      </c>
      <c r="D32" s="114" t="s">
        <v>52</v>
      </c>
      <c r="E32" s="114" t="s">
        <v>52</v>
      </c>
      <c r="F32" s="114" t="s">
        <v>52</v>
      </c>
      <c r="G32" s="90" t="s">
        <v>78</v>
      </c>
      <c r="H32" s="90"/>
      <c r="I32" s="114" t="s">
        <v>52</v>
      </c>
      <c r="J32" s="114" t="s">
        <v>52</v>
      </c>
      <c r="K32" s="114"/>
      <c r="L32" s="114"/>
      <c r="M32" s="114"/>
      <c r="N32" s="52"/>
      <c r="O32" s="53"/>
      <c r="P32" s="49"/>
      <c r="Q32" s="50"/>
      <c r="R32" s="82"/>
      <c r="S32" s="82"/>
      <c r="T32" s="97"/>
      <c r="U32" s="57"/>
      <c r="V32" s="118">
        <v>2</v>
      </c>
      <c r="W32" s="118">
        <v>2</v>
      </c>
      <c r="X32" s="118">
        <v>0</v>
      </c>
      <c r="Y32" s="118">
        <v>0</v>
      </c>
      <c r="Z32" s="118">
        <v>0</v>
      </c>
      <c r="AA32" s="118">
        <v>0</v>
      </c>
      <c r="AB32" s="118">
        <v>0</v>
      </c>
      <c r="AC32" s="118">
        <v>0</v>
      </c>
      <c r="AD32" s="118">
        <v>0</v>
      </c>
      <c r="AE32" s="117"/>
      <c r="AF32" s="117">
        <f t="shared" si="1"/>
        <v>0</v>
      </c>
      <c r="AG32" s="100">
        <v>-2</v>
      </c>
      <c r="AH32" s="102" t="s">
        <v>125</v>
      </c>
      <c r="AI32" s="88"/>
      <c r="AJ32" s="57"/>
      <c r="AK32" s="24">
        <f t="shared" si="3"/>
        <v>0</v>
      </c>
      <c r="AL32" s="29"/>
      <c r="AM32" s="133"/>
      <c r="AN32" s="29"/>
    </row>
    <row r="33" spans="1:41" ht="33" customHeight="1">
      <c r="A33" s="116" t="s">
        <v>44</v>
      </c>
      <c r="B33" s="113" t="s">
        <v>19</v>
      </c>
      <c r="C33" s="72">
        <v>7</v>
      </c>
      <c r="D33" s="114">
        <v>4</v>
      </c>
      <c r="E33" s="114">
        <v>4</v>
      </c>
      <c r="F33" s="114">
        <v>4</v>
      </c>
      <c r="G33" s="114">
        <v>4</v>
      </c>
      <c r="H33" s="114">
        <v>3</v>
      </c>
      <c r="I33" s="114">
        <v>4</v>
      </c>
      <c r="J33" s="114">
        <v>0</v>
      </c>
      <c r="K33" s="114" t="s">
        <v>57</v>
      </c>
      <c r="L33" s="114">
        <f t="shared" si="2"/>
        <v>4</v>
      </c>
      <c r="M33" s="114"/>
      <c r="N33" s="52"/>
      <c r="O33" s="53"/>
      <c r="P33" s="49"/>
      <c r="Q33" s="50"/>
      <c r="R33" s="82"/>
      <c r="S33" s="82"/>
      <c r="T33" s="56"/>
      <c r="U33" s="57"/>
      <c r="V33" s="118">
        <v>3</v>
      </c>
      <c r="W33" s="118">
        <v>3</v>
      </c>
      <c r="X33" s="118">
        <v>3</v>
      </c>
      <c r="Y33" s="118">
        <v>3</v>
      </c>
      <c r="Z33" s="118">
        <v>0</v>
      </c>
      <c r="AA33" s="118">
        <v>3</v>
      </c>
      <c r="AB33" s="118">
        <v>0</v>
      </c>
      <c r="AC33" s="118">
        <v>3</v>
      </c>
      <c r="AD33" s="118">
        <v>0</v>
      </c>
      <c r="AE33" s="117" t="s">
        <v>56</v>
      </c>
      <c r="AF33" s="117">
        <f t="shared" si="1"/>
        <v>3</v>
      </c>
      <c r="AG33" s="100"/>
      <c r="AH33" s="102"/>
      <c r="AI33" s="88"/>
      <c r="AJ33" s="57"/>
      <c r="AK33" s="24">
        <f t="shared" si="3"/>
        <v>7</v>
      </c>
      <c r="AL33" s="29"/>
      <c r="AM33" s="30">
        <f t="shared" ref="AM33:AM38" si="4">(AK33-AL33)/(C33-AN33)</f>
        <v>1</v>
      </c>
      <c r="AN33" s="29"/>
    </row>
    <row r="34" spans="1:41" ht="33" customHeight="1">
      <c r="A34" s="115" t="s">
        <v>41</v>
      </c>
      <c r="B34" s="113" t="s">
        <v>19</v>
      </c>
      <c r="C34" s="72">
        <v>13</v>
      </c>
      <c r="D34" s="134">
        <v>21</v>
      </c>
      <c r="E34" s="137">
        <v>21</v>
      </c>
      <c r="F34" s="137">
        <v>11</v>
      </c>
      <c r="G34" s="114">
        <v>12</v>
      </c>
      <c r="H34" s="114">
        <v>5</v>
      </c>
      <c r="I34" s="114">
        <v>8</v>
      </c>
      <c r="J34" s="114">
        <v>3</v>
      </c>
      <c r="K34" s="137" t="s">
        <v>106</v>
      </c>
      <c r="L34" s="114">
        <f t="shared" si="2"/>
        <v>11</v>
      </c>
      <c r="M34" s="114"/>
      <c r="N34" s="104"/>
      <c r="O34" s="107"/>
      <c r="P34" s="138"/>
      <c r="Q34" s="141"/>
      <c r="R34" s="83">
        <v>-1</v>
      </c>
      <c r="S34" s="83"/>
      <c r="T34" s="144"/>
      <c r="U34" s="145"/>
      <c r="V34" s="126">
        <v>11</v>
      </c>
      <c r="W34" s="127">
        <v>11</v>
      </c>
      <c r="X34" s="127">
        <v>11</v>
      </c>
      <c r="Y34" s="126">
        <v>2</v>
      </c>
      <c r="Z34" s="126">
        <v>0</v>
      </c>
      <c r="AA34" s="118">
        <v>1</v>
      </c>
      <c r="AB34" s="118"/>
      <c r="AC34" s="118">
        <v>1</v>
      </c>
      <c r="AD34" s="118">
        <v>0</v>
      </c>
      <c r="AE34" s="130" t="s">
        <v>60</v>
      </c>
      <c r="AF34" s="117">
        <f t="shared" si="1"/>
        <v>1</v>
      </c>
      <c r="AG34" s="100"/>
      <c r="AH34" s="102"/>
      <c r="AI34" s="89"/>
      <c r="AJ34" s="57"/>
      <c r="AK34" s="24">
        <v>12</v>
      </c>
      <c r="AL34" s="29"/>
      <c r="AM34" s="30">
        <f t="shared" si="4"/>
        <v>0.92307692307692313</v>
      </c>
      <c r="AN34" s="29"/>
      <c r="AO34" s="124"/>
    </row>
    <row r="35" spans="1:41" ht="33" customHeight="1">
      <c r="A35" s="115" t="s">
        <v>42</v>
      </c>
      <c r="B35" s="113" t="s">
        <v>19</v>
      </c>
      <c r="C35" s="72">
        <v>10</v>
      </c>
      <c r="D35" s="135"/>
      <c r="E35" s="137"/>
      <c r="F35" s="137"/>
      <c r="G35" s="114">
        <v>3</v>
      </c>
      <c r="H35" s="114">
        <v>3</v>
      </c>
      <c r="I35" s="114">
        <v>0</v>
      </c>
      <c r="J35" s="114">
        <v>2</v>
      </c>
      <c r="K35" s="137"/>
      <c r="L35" s="114">
        <f t="shared" si="2"/>
        <v>2</v>
      </c>
      <c r="M35" s="114">
        <v>1</v>
      </c>
      <c r="N35" s="105"/>
      <c r="O35" s="108"/>
      <c r="P35" s="139"/>
      <c r="Q35" s="142"/>
      <c r="R35" s="84"/>
      <c r="S35" s="84"/>
      <c r="T35" s="144"/>
      <c r="U35" s="145"/>
      <c r="V35" s="126"/>
      <c r="W35" s="128"/>
      <c r="X35" s="128"/>
      <c r="Y35" s="126"/>
      <c r="Z35" s="126"/>
      <c r="AA35" s="118">
        <v>0</v>
      </c>
      <c r="AB35" s="118"/>
      <c r="AC35" s="118">
        <v>0</v>
      </c>
      <c r="AD35" s="118">
        <v>0</v>
      </c>
      <c r="AE35" s="130"/>
      <c r="AF35" s="117">
        <f t="shared" si="1"/>
        <v>0</v>
      </c>
      <c r="AG35" s="100"/>
      <c r="AH35" s="102"/>
      <c r="AI35" s="89">
        <v>-8</v>
      </c>
      <c r="AJ35" s="57"/>
      <c r="AK35" s="24">
        <f>L35+AF35</f>
        <v>2</v>
      </c>
      <c r="AL35" s="29"/>
      <c r="AM35" s="30">
        <f t="shared" si="4"/>
        <v>0.2</v>
      </c>
      <c r="AN35" s="29"/>
      <c r="AO35" s="124"/>
    </row>
    <row r="36" spans="1:41" ht="33" customHeight="1">
      <c r="A36" s="115" t="s">
        <v>43</v>
      </c>
      <c r="B36" s="113" t="s">
        <v>19</v>
      </c>
      <c r="C36" s="72">
        <v>9</v>
      </c>
      <c r="D36" s="136"/>
      <c r="E36" s="137"/>
      <c r="F36" s="137"/>
      <c r="G36" s="114">
        <v>2</v>
      </c>
      <c r="H36" s="114">
        <v>2</v>
      </c>
      <c r="I36" s="114">
        <v>2</v>
      </c>
      <c r="J36" s="114">
        <v>1</v>
      </c>
      <c r="K36" s="137"/>
      <c r="L36" s="114">
        <f t="shared" si="2"/>
        <v>3</v>
      </c>
      <c r="M36" s="114"/>
      <c r="N36" s="106"/>
      <c r="O36" s="109"/>
      <c r="P36" s="140"/>
      <c r="Q36" s="143"/>
      <c r="R36" s="85"/>
      <c r="S36" s="85"/>
      <c r="T36" s="144"/>
      <c r="U36" s="145"/>
      <c r="V36" s="126"/>
      <c r="W36" s="129"/>
      <c r="X36" s="129"/>
      <c r="Y36" s="126"/>
      <c r="Z36" s="126"/>
      <c r="AA36" s="118">
        <v>1</v>
      </c>
      <c r="AB36" s="118"/>
      <c r="AC36" s="118">
        <v>0</v>
      </c>
      <c r="AD36" s="118">
        <v>0</v>
      </c>
      <c r="AE36" s="130"/>
      <c r="AF36" s="117">
        <f t="shared" si="1"/>
        <v>0</v>
      </c>
      <c r="AG36" s="100"/>
      <c r="AH36" s="102"/>
      <c r="AI36" s="89">
        <v>-6</v>
      </c>
      <c r="AJ36" s="57"/>
      <c r="AK36" s="24">
        <f>L36+AF36</f>
        <v>3</v>
      </c>
      <c r="AL36" s="29"/>
      <c r="AM36" s="30">
        <f t="shared" si="4"/>
        <v>0.33333333333333331</v>
      </c>
      <c r="AN36" s="29"/>
      <c r="AO36" s="124"/>
    </row>
    <row r="37" spans="1:41" ht="33" customHeight="1">
      <c r="A37" s="115" t="s">
        <v>55</v>
      </c>
      <c r="B37" s="113" t="s">
        <v>29</v>
      </c>
      <c r="C37" s="72">
        <v>10</v>
      </c>
      <c r="D37" s="114">
        <v>7</v>
      </c>
      <c r="E37" s="114">
        <v>3</v>
      </c>
      <c r="F37" s="114">
        <v>0</v>
      </c>
      <c r="G37" s="114">
        <v>3</v>
      </c>
      <c r="H37" s="114">
        <v>0</v>
      </c>
      <c r="I37" s="114">
        <v>2</v>
      </c>
      <c r="J37" s="114">
        <v>0</v>
      </c>
      <c r="K37" s="114" t="s">
        <v>56</v>
      </c>
      <c r="L37" s="114">
        <f t="shared" si="2"/>
        <v>2</v>
      </c>
      <c r="M37" s="114"/>
      <c r="N37" s="52"/>
      <c r="O37" s="53"/>
      <c r="P37" s="49">
        <v>-4</v>
      </c>
      <c r="Q37" s="50" t="s">
        <v>92</v>
      </c>
      <c r="R37" s="82">
        <v>-1</v>
      </c>
      <c r="S37" s="82"/>
      <c r="T37" s="56" t="s">
        <v>114</v>
      </c>
      <c r="U37" s="57" t="s">
        <v>93</v>
      </c>
      <c r="V37" s="118">
        <v>3</v>
      </c>
      <c r="W37" s="118">
        <v>7</v>
      </c>
      <c r="X37" s="118">
        <v>7</v>
      </c>
      <c r="Y37" s="118">
        <v>2</v>
      </c>
      <c r="Z37" s="118">
        <v>0</v>
      </c>
      <c r="AA37" s="118">
        <v>2</v>
      </c>
      <c r="AB37" s="118"/>
      <c r="AC37" s="118">
        <v>2</v>
      </c>
      <c r="AD37" s="118">
        <v>0</v>
      </c>
      <c r="AE37" s="117" t="s">
        <v>97</v>
      </c>
      <c r="AF37" s="117">
        <f t="shared" si="1"/>
        <v>2</v>
      </c>
      <c r="AG37" s="100"/>
      <c r="AH37" s="102"/>
      <c r="AI37" s="88">
        <v>-5</v>
      </c>
      <c r="AJ37" s="57"/>
      <c r="AK37" s="24">
        <f>L37+AF37</f>
        <v>4</v>
      </c>
      <c r="AL37" s="29"/>
      <c r="AM37" s="30">
        <f t="shared" si="4"/>
        <v>0.4</v>
      </c>
      <c r="AN37" s="29"/>
      <c r="AO37" s="121"/>
    </row>
    <row r="38" spans="1:41" ht="33" customHeight="1">
      <c r="A38" s="125" t="s">
        <v>4</v>
      </c>
      <c r="B38" s="125"/>
      <c r="C38" s="24">
        <f>SUM(C4:C37)</f>
        <v>293</v>
      </c>
      <c r="D38" s="114">
        <f>SUM(D4:D37)</f>
        <v>175</v>
      </c>
      <c r="E38" s="114">
        <f>SUM(E4:E37)</f>
        <v>160</v>
      </c>
      <c r="F38" s="114">
        <f>SUM(F4:F37)</f>
        <v>78</v>
      </c>
      <c r="G38" s="114"/>
      <c r="H38" s="114"/>
      <c r="I38" s="114">
        <f>SUM(I4:I37)</f>
        <v>109</v>
      </c>
      <c r="J38" s="114">
        <f>SUM(J4:J37)</f>
        <v>13</v>
      </c>
      <c r="K38" s="114"/>
      <c r="L38" s="114">
        <f t="shared" si="2"/>
        <v>122</v>
      </c>
      <c r="M38" s="114">
        <f>SUM(M4:M37)</f>
        <v>21</v>
      </c>
      <c r="N38" s="52"/>
      <c r="O38" s="53"/>
      <c r="P38" s="52"/>
      <c r="Q38" s="53"/>
      <c r="R38" s="86"/>
      <c r="S38" s="86"/>
      <c r="T38" s="119"/>
      <c r="U38" s="61"/>
      <c r="V38" s="118">
        <f>SUM(V4:V37)</f>
        <v>118</v>
      </c>
      <c r="W38" s="118"/>
      <c r="X38" s="118"/>
      <c r="Y38" s="118">
        <f>SUM(Y4:Y37)</f>
        <v>110</v>
      </c>
      <c r="Z38" s="118">
        <f>SUM(Z4:Z37)</f>
        <v>41</v>
      </c>
      <c r="AA38" s="87"/>
      <c r="AB38" s="87"/>
      <c r="AC38" s="118">
        <f>SUM(AC4:AC37)</f>
        <v>82</v>
      </c>
      <c r="AD38" s="118">
        <f>SUM(AD4:AD37)</f>
        <v>19</v>
      </c>
      <c r="AE38" s="117"/>
      <c r="AF38" s="117">
        <f t="shared" si="1"/>
        <v>101</v>
      </c>
      <c r="AG38" s="100"/>
      <c r="AH38" s="102"/>
      <c r="AI38" s="119"/>
      <c r="AJ38" s="57"/>
      <c r="AK38" s="24">
        <f>SUM(AK4:AK37)</f>
        <v>223</v>
      </c>
      <c r="AL38" s="29">
        <f>SUM(AL4:AL37)</f>
        <v>0</v>
      </c>
      <c r="AM38" s="30">
        <f t="shared" si="4"/>
        <v>0.76109215017064846</v>
      </c>
      <c r="AN38" s="29"/>
      <c r="AO38" s="75"/>
    </row>
    <row r="39" spans="1:41" ht="30" customHeight="1">
      <c r="AJ39" s="91"/>
      <c r="AN39" s="77"/>
      <c r="AO39" s="76"/>
    </row>
    <row r="40" spans="1:41" ht="18.75" customHeight="1">
      <c r="A40" s="20" t="s">
        <v>144</v>
      </c>
      <c r="AJ40" s="91"/>
    </row>
    <row r="41" spans="1:41" ht="18.75" customHeight="1">
      <c r="A41" s="20" t="s">
        <v>145</v>
      </c>
      <c r="AJ41" s="91"/>
    </row>
    <row r="42" spans="1:41" ht="18.75" customHeight="1">
      <c r="A42" s="32" t="s">
        <v>146</v>
      </c>
      <c r="AJ42" s="91"/>
    </row>
  </sheetData>
  <mergeCells count="67">
    <mergeCell ref="AN1:AN3"/>
    <mergeCell ref="D2:D3"/>
    <mergeCell ref="E2:E3"/>
    <mergeCell ref="F2:F3"/>
    <mergeCell ref="G2:H2"/>
    <mergeCell ref="I2:I3"/>
    <mergeCell ref="J2:J3"/>
    <mergeCell ref="D1:S1"/>
    <mergeCell ref="T1:AJ1"/>
    <mergeCell ref="AK1:AK3"/>
    <mergeCell ref="K2:K3"/>
    <mergeCell ref="L2:L3"/>
    <mergeCell ref="M2:M3"/>
    <mergeCell ref="N2:O3"/>
    <mergeCell ref="AG2:AH3"/>
    <mergeCell ref="AI2:AJ3"/>
    <mergeCell ref="A10:A11"/>
    <mergeCell ref="AM10:AM11"/>
    <mergeCell ref="Y2:Y3"/>
    <mergeCell ref="Z2:Z3"/>
    <mergeCell ref="AA2:AB2"/>
    <mergeCell ref="AC2:AC3"/>
    <mergeCell ref="AD2:AD3"/>
    <mergeCell ref="AE2:AE3"/>
    <mergeCell ref="P2:Q3"/>
    <mergeCell ref="R2:S3"/>
    <mergeCell ref="T2:U3"/>
    <mergeCell ref="V2:V3"/>
    <mergeCell ref="W2:W3"/>
    <mergeCell ref="X2:X3"/>
    <mergeCell ref="AL1:AL3"/>
    <mergeCell ref="AF2:AF3"/>
    <mergeCell ref="A4:A5"/>
    <mergeCell ref="AM4:AM5"/>
    <mergeCell ref="AM1:AM3"/>
    <mergeCell ref="A1:B3"/>
    <mergeCell ref="C1:C3"/>
    <mergeCell ref="A13:A14"/>
    <mergeCell ref="AM13:AM14"/>
    <mergeCell ref="A15:A16"/>
    <mergeCell ref="AM15:AM16"/>
    <mergeCell ref="A18:A19"/>
    <mergeCell ref="AM18:AM19"/>
    <mergeCell ref="A22:A23"/>
    <mergeCell ref="AM22:AM23"/>
    <mergeCell ref="A25:A26"/>
    <mergeCell ref="AM25:AM26"/>
    <mergeCell ref="A28:A29"/>
    <mergeCell ref="AM28:AM29"/>
    <mergeCell ref="A31:A32"/>
    <mergeCell ref="AM31:AM32"/>
    <mergeCell ref="D34:D36"/>
    <mergeCell ref="E34:E36"/>
    <mergeCell ref="F34:F36"/>
    <mergeCell ref="K34:K36"/>
    <mergeCell ref="P34:P36"/>
    <mergeCell ref="Q34:Q36"/>
    <mergeCell ref="T34:T36"/>
    <mergeCell ref="U34:U36"/>
    <mergeCell ref="AO34:AO36"/>
    <mergeCell ref="A38:B38"/>
    <mergeCell ref="V34:V36"/>
    <mergeCell ref="W34:W36"/>
    <mergeCell ref="X34:X36"/>
    <mergeCell ref="Y34:Y36"/>
    <mergeCell ref="Z34:Z36"/>
    <mergeCell ref="AE34:AE36"/>
  </mergeCells>
  <phoneticPr fontId="2" type="noConversion"/>
  <pageMargins left="0.7" right="0.7" top="0.75" bottom="0.75" header="0.3" footer="0.3"/>
  <pageSetup paperSize="9" orientation="portrait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C15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F9" sqref="F9"/>
    </sheetView>
  </sheetViews>
  <sheetFormatPr defaultColWidth="8.75" defaultRowHeight="16.5"/>
  <cols>
    <col min="1" max="1" width="25.375" style="1" customWidth="1"/>
    <col min="2" max="2" width="8.75" style="1" customWidth="1"/>
    <col min="3" max="7" width="7.875" style="1" customWidth="1"/>
    <col min="8" max="8" width="9.125" style="1" customWidth="1"/>
    <col min="9" max="9" width="7.875" style="2" customWidth="1"/>
    <col min="10" max="10" width="8.125" style="2" bestFit="1" customWidth="1"/>
    <col min="11" max="11" width="9.75" style="1" bestFit="1" customWidth="1"/>
    <col min="12" max="12" width="6.75" style="1" customWidth="1"/>
    <col min="13" max="13" width="8.75" style="1"/>
    <col min="14" max="14" width="10" style="1" customWidth="1"/>
    <col min="15" max="16384" width="8.75" style="1"/>
  </cols>
  <sheetData>
    <row r="1" spans="1:29" ht="33">
      <c r="A1" s="175" t="s">
        <v>0</v>
      </c>
      <c r="B1" s="176"/>
      <c r="C1" s="7" t="s">
        <v>3</v>
      </c>
      <c r="D1" s="7" t="s">
        <v>1</v>
      </c>
      <c r="E1" s="7" t="s">
        <v>2</v>
      </c>
      <c r="F1" s="7" t="s">
        <v>65</v>
      </c>
      <c r="G1" s="7" t="s">
        <v>66</v>
      </c>
      <c r="H1" s="7" t="s">
        <v>67</v>
      </c>
      <c r="I1" s="7" t="s">
        <v>64</v>
      </c>
      <c r="J1" s="33" t="s">
        <v>70</v>
      </c>
      <c r="K1" s="7" t="s">
        <v>72</v>
      </c>
      <c r="L1" s="43" t="s">
        <v>71</v>
      </c>
    </row>
    <row r="2" spans="1:29" ht="28.5" customHeight="1">
      <c r="A2" s="4" t="s">
        <v>16</v>
      </c>
      <c r="B2" s="4" t="s">
        <v>75</v>
      </c>
      <c r="C2" s="29">
        <v>3</v>
      </c>
      <c r="D2" s="29">
        <v>3</v>
      </c>
      <c r="E2" s="29">
        <v>0</v>
      </c>
      <c r="F2" s="29">
        <v>3</v>
      </c>
      <c r="G2" s="29">
        <v>0</v>
      </c>
      <c r="H2" s="45" t="s">
        <v>108</v>
      </c>
      <c r="I2" s="45">
        <f>F2+G2</f>
        <v>3</v>
      </c>
      <c r="J2" s="39"/>
      <c r="K2" s="19">
        <f t="shared" ref="K2:K10" si="0">(I2-J2)/(C2-L2)</f>
        <v>1</v>
      </c>
      <c r="L2" s="44"/>
    </row>
    <row r="3" spans="1:29" ht="28.5" customHeight="1">
      <c r="A3" s="4" t="s">
        <v>17</v>
      </c>
      <c r="B3" s="4" t="s">
        <v>75</v>
      </c>
      <c r="C3" s="29">
        <v>16</v>
      </c>
      <c r="D3" s="29">
        <v>16</v>
      </c>
      <c r="E3" s="29">
        <v>6</v>
      </c>
      <c r="F3" s="29">
        <v>11</v>
      </c>
      <c r="G3" s="29">
        <v>4</v>
      </c>
      <c r="H3" s="45" t="s">
        <v>109</v>
      </c>
      <c r="I3" s="45">
        <f t="shared" ref="I3:I10" si="1">F3+G3</f>
        <v>15</v>
      </c>
      <c r="J3" s="10"/>
      <c r="K3" s="19">
        <f t="shared" si="0"/>
        <v>0.9375</v>
      </c>
      <c r="L3" s="44"/>
    </row>
    <row r="4" spans="1:29" ht="28.5" customHeight="1">
      <c r="A4" s="4" t="s">
        <v>28</v>
      </c>
      <c r="B4" s="4" t="s">
        <v>75</v>
      </c>
      <c r="C4" s="29">
        <v>11</v>
      </c>
      <c r="D4" s="29">
        <v>11</v>
      </c>
      <c r="E4" s="29">
        <v>8</v>
      </c>
      <c r="F4" s="29">
        <v>8</v>
      </c>
      <c r="G4" s="29">
        <v>3</v>
      </c>
      <c r="H4" s="45" t="s">
        <v>141</v>
      </c>
      <c r="I4" s="45">
        <f t="shared" si="1"/>
        <v>11</v>
      </c>
      <c r="J4" s="10"/>
      <c r="K4" s="19">
        <f t="shared" si="0"/>
        <v>1</v>
      </c>
      <c r="L4" s="44"/>
    </row>
    <row r="5" spans="1:29" ht="28.5" customHeight="1">
      <c r="A5" s="4" t="s">
        <v>25</v>
      </c>
      <c r="B5" s="4" t="s">
        <v>75</v>
      </c>
      <c r="C5" s="29">
        <v>20</v>
      </c>
      <c r="D5" s="29">
        <v>20</v>
      </c>
      <c r="E5" s="29">
        <v>20</v>
      </c>
      <c r="F5" s="29">
        <v>10</v>
      </c>
      <c r="G5" s="29">
        <v>10</v>
      </c>
      <c r="H5" s="45" t="s">
        <v>142</v>
      </c>
      <c r="I5" s="45">
        <f t="shared" si="1"/>
        <v>20</v>
      </c>
      <c r="J5" s="10"/>
      <c r="K5" s="19">
        <f t="shared" si="0"/>
        <v>1</v>
      </c>
      <c r="L5" s="24"/>
    </row>
    <row r="6" spans="1:29" ht="28.5" customHeight="1">
      <c r="A6" s="4" t="s">
        <v>26</v>
      </c>
      <c r="B6" s="4" t="s">
        <v>75</v>
      </c>
      <c r="C6" s="29">
        <v>8</v>
      </c>
      <c r="D6" s="29">
        <v>8</v>
      </c>
      <c r="E6" s="29">
        <v>0</v>
      </c>
      <c r="F6" s="29">
        <v>8</v>
      </c>
      <c r="G6" s="29">
        <v>0</v>
      </c>
      <c r="H6" s="45" t="s">
        <v>58</v>
      </c>
      <c r="I6" s="45">
        <f t="shared" si="1"/>
        <v>8</v>
      </c>
      <c r="J6" s="10"/>
      <c r="K6" s="19">
        <f t="shared" si="0"/>
        <v>1</v>
      </c>
      <c r="L6" s="44"/>
    </row>
    <row r="7" spans="1:29" ht="28.5" customHeight="1">
      <c r="A7" s="4" t="s">
        <v>18</v>
      </c>
      <c r="B7" s="4" t="s">
        <v>75</v>
      </c>
      <c r="C7" s="29">
        <v>18</v>
      </c>
      <c r="D7" s="29">
        <v>15</v>
      </c>
      <c r="E7" s="29">
        <v>0</v>
      </c>
      <c r="F7" s="29">
        <v>11</v>
      </c>
      <c r="G7" s="29">
        <v>0</v>
      </c>
      <c r="H7" s="45" t="s">
        <v>107</v>
      </c>
      <c r="I7" s="45">
        <f t="shared" si="1"/>
        <v>11</v>
      </c>
      <c r="J7" s="10"/>
      <c r="K7" s="19">
        <f t="shared" si="0"/>
        <v>0.61111111111111116</v>
      </c>
      <c r="L7" s="44"/>
      <c r="N7" s="27"/>
    </row>
    <row r="8" spans="1:29" ht="28.5" customHeight="1">
      <c r="A8" s="4" t="s">
        <v>46</v>
      </c>
      <c r="B8" s="4" t="s">
        <v>75</v>
      </c>
      <c r="C8" s="29">
        <v>52</v>
      </c>
      <c r="D8" s="29">
        <v>52</v>
      </c>
      <c r="E8" s="29">
        <v>0</v>
      </c>
      <c r="F8" s="29">
        <v>43</v>
      </c>
      <c r="G8" s="29">
        <v>0</v>
      </c>
      <c r="H8" s="45" t="s">
        <v>143</v>
      </c>
      <c r="I8" s="45">
        <v>43</v>
      </c>
      <c r="J8" s="10">
        <v>2</v>
      </c>
      <c r="K8" s="19">
        <f t="shared" si="0"/>
        <v>0.78846153846153844</v>
      </c>
      <c r="L8" s="44"/>
      <c r="M8" s="36"/>
    </row>
    <row r="9" spans="1:29" ht="28.5" customHeight="1">
      <c r="A9" s="4" t="s">
        <v>31</v>
      </c>
      <c r="B9" s="4" t="s">
        <v>75</v>
      </c>
      <c r="C9" s="29">
        <v>6</v>
      </c>
      <c r="D9" s="29">
        <v>2</v>
      </c>
      <c r="E9" s="29">
        <v>0</v>
      </c>
      <c r="F9" s="29">
        <v>1</v>
      </c>
      <c r="G9" s="29">
        <v>0</v>
      </c>
      <c r="H9" s="45" t="s">
        <v>110</v>
      </c>
      <c r="I9" s="45">
        <f t="shared" si="1"/>
        <v>1</v>
      </c>
      <c r="J9" s="10"/>
      <c r="K9" s="19">
        <f t="shared" si="0"/>
        <v>0.16666666666666666</v>
      </c>
      <c r="L9" s="45"/>
      <c r="N9" s="27"/>
    </row>
    <row r="10" spans="1:29" ht="24.6" customHeight="1">
      <c r="A10" s="175" t="s">
        <v>4</v>
      </c>
      <c r="B10" s="176"/>
      <c r="C10" s="29">
        <f t="shared" ref="C10:E10" si="2">SUM(C2:C9)</f>
        <v>134</v>
      </c>
      <c r="D10" s="29">
        <f t="shared" si="2"/>
        <v>127</v>
      </c>
      <c r="E10" s="29">
        <f t="shared" si="2"/>
        <v>34</v>
      </c>
      <c r="F10" s="22">
        <f>SUM(F2:F9)</f>
        <v>95</v>
      </c>
      <c r="G10" s="22">
        <f>SUM(G2:G9)</f>
        <v>17</v>
      </c>
      <c r="H10" s="22"/>
      <c r="I10" s="10">
        <f t="shared" si="1"/>
        <v>112</v>
      </c>
      <c r="J10" s="10">
        <f>SUM(J2:J9)</f>
        <v>2</v>
      </c>
      <c r="K10" s="19">
        <f t="shared" si="0"/>
        <v>0.82089552238805974</v>
      </c>
      <c r="L10" s="44"/>
      <c r="N10" s="122"/>
    </row>
    <row r="11" spans="1:29">
      <c r="A11" s="5"/>
      <c r="B11" s="5"/>
      <c r="C11" s="6"/>
      <c r="D11" s="6"/>
      <c r="E11" s="6"/>
      <c r="F11" s="6"/>
      <c r="G11" s="6"/>
      <c r="H11" s="6"/>
      <c r="K11" s="6"/>
    </row>
    <row r="12" spans="1:29">
      <c r="A12" s="20" t="s">
        <v>144</v>
      </c>
      <c r="B12" s="20"/>
      <c r="J12" s="78"/>
      <c r="K12" s="78"/>
      <c r="L12" s="2"/>
    </row>
    <row r="13" spans="1:29" s="18" customFormat="1">
      <c r="A13" s="8" t="s">
        <v>148</v>
      </c>
      <c r="B13" s="8"/>
      <c r="H13" s="1"/>
      <c r="I13" s="2"/>
      <c r="J13" s="78"/>
      <c r="K13" s="78"/>
      <c r="L13" s="2"/>
      <c r="M13" s="1"/>
      <c r="N13" s="1"/>
    </row>
    <row r="14" spans="1:29" s="2" customFormat="1">
      <c r="A14" s="32" t="s">
        <v>147</v>
      </c>
      <c r="B14" s="8"/>
      <c r="C14" s="3"/>
      <c r="F14" s="9"/>
      <c r="G14" s="9"/>
      <c r="J14" s="78"/>
      <c r="K14" s="78"/>
      <c r="S14" s="3"/>
      <c r="T14" s="3"/>
      <c r="U14" s="3"/>
      <c r="X14" s="3"/>
      <c r="Y14" s="1"/>
      <c r="Z14" s="1"/>
      <c r="AB14" s="18"/>
      <c r="AC14" s="18"/>
    </row>
    <row r="15" spans="1:29" s="2" customFormat="1" ht="18.75" customHeight="1">
      <c r="A15" s="8"/>
      <c r="B15" s="8"/>
      <c r="C15" s="3"/>
      <c r="D15" s="3"/>
      <c r="G15" s="17"/>
      <c r="L15" s="46"/>
      <c r="S15" s="13"/>
      <c r="T15" s="16"/>
      <c r="U15" s="3"/>
      <c r="V15" s="3"/>
      <c r="X15" s="3"/>
      <c r="Y15" s="14"/>
      <c r="Z15" s="11"/>
      <c r="AB15" s="1"/>
      <c r="AC15" s="1"/>
    </row>
  </sheetData>
  <mergeCells count="2">
    <mergeCell ref="A1:B1"/>
    <mergeCell ref="A10:B10"/>
  </mergeCells>
  <phoneticPr fontId="2" type="noConversion"/>
  <printOptions horizontalCentered="1"/>
  <pageMargins left="0.19685039370078741" right="0.19685039370078741" top="0.9055118110236221" bottom="0.19685039370078741" header="0.51181102362204722" footer="0.51181102362204722"/>
  <pageSetup paperSize="9" scale="64" orientation="portrait" r:id="rId1"/>
  <headerFooter alignWithMargins="0">
    <oddHeader>&amp;C&amp;"標楷體,粗體"&amp;16 108&amp;14學年碩士在職專班新生註冊人數統計表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B12"/>
  <sheetViews>
    <sheetView zoomScale="110" zoomScaleNormal="110" workbookViewId="0">
      <pane xSplit="2" ySplit="2" topLeftCell="C3" activePane="bottomRight" state="frozen"/>
      <selection activeCell="U2" activeCellId="1" sqref="K1:K1048576 U1:U1048576"/>
      <selection pane="topRight" activeCell="U2" activeCellId="1" sqref="K1:K1048576 U1:U1048576"/>
      <selection pane="bottomLeft" activeCell="U2" activeCellId="1" sqref="K1:K1048576 U1:U1048576"/>
      <selection pane="bottomRight" activeCell="P13" sqref="P13"/>
    </sheetView>
  </sheetViews>
  <sheetFormatPr defaultColWidth="8.75" defaultRowHeight="16.5"/>
  <cols>
    <col min="1" max="1" width="15.25" style="3" customWidth="1"/>
    <col min="2" max="2" width="8.375" style="3" customWidth="1"/>
    <col min="3" max="6" width="5" style="2" customWidth="1"/>
    <col min="7" max="7" width="3.25" style="15" customWidth="1"/>
    <col min="8" max="8" width="1.625" style="21" customWidth="1"/>
    <col min="9" max="10" width="5" style="2" customWidth="1"/>
    <col min="11" max="11" width="6" style="2" customWidth="1"/>
    <col min="12" max="16" width="5" style="2" customWidth="1"/>
    <col min="17" max="17" width="3.25" style="15" customWidth="1"/>
    <col min="18" max="18" width="1.625" style="21" customWidth="1"/>
    <col min="19" max="20" width="5" style="3" customWidth="1"/>
    <col min="21" max="21" width="6" style="3" customWidth="1"/>
    <col min="22" max="22" width="5" style="3" customWidth="1"/>
    <col min="23" max="23" width="6.75" style="2" customWidth="1"/>
    <col min="24" max="24" width="7.5" style="2" customWidth="1"/>
    <col min="25" max="25" width="9.125" style="3" customWidth="1"/>
    <col min="26" max="26" width="6" style="1" customWidth="1"/>
    <col min="27" max="27" width="7.5" style="1" customWidth="1"/>
    <col min="28" max="28" width="9.75" style="2" bestFit="1" customWidth="1"/>
    <col min="29" max="16384" width="8.75" style="2"/>
  </cols>
  <sheetData>
    <row r="1" spans="1:28">
      <c r="A1" s="185" t="s">
        <v>0</v>
      </c>
      <c r="B1" s="185"/>
      <c r="C1" s="164" t="s">
        <v>21</v>
      </c>
      <c r="D1" s="158" t="s">
        <v>5</v>
      </c>
      <c r="E1" s="160"/>
      <c r="F1" s="160"/>
      <c r="G1" s="160"/>
      <c r="H1" s="160"/>
      <c r="I1" s="160"/>
      <c r="J1" s="160"/>
      <c r="K1" s="160"/>
      <c r="L1" s="160"/>
      <c r="M1" s="159"/>
      <c r="N1" s="161" t="s">
        <v>22</v>
      </c>
      <c r="O1" s="162"/>
      <c r="P1" s="162"/>
      <c r="Q1" s="162"/>
      <c r="R1" s="162"/>
      <c r="S1" s="162"/>
      <c r="T1" s="162"/>
      <c r="U1" s="162"/>
      <c r="V1" s="163"/>
      <c r="W1" s="164" t="s">
        <v>64</v>
      </c>
      <c r="X1" s="153" t="s">
        <v>70</v>
      </c>
      <c r="Y1" s="178" t="s">
        <v>73</v>
      </c>
      <c r="Z1" s="164" t="s">
        <v>71</v>
      </c>
    </row>
    <row r="2" spans="1:28" ht="31.5">
      <c r="A2" s="185"/>
      <c r="B2" s="185"/>
      <c r="C2" s="164"/>
      <c r="D2" s="47" t="s">
        <v>3</v>
      </c>
      <c r="E2" s="47" t="s">
        <v>35</v>
      </c>
      <c r="F2" s="47" t="s">
        <v>34</v>
      </c>
      <c r="G2" s="158" t="s">
        <v>32</v>
      </c>
      <c r="H2" s="159"/>
      <c r="I2" s="47" t="s">
        <v>65</v>
      </c>
      <c r="J2" s="47" t="s">
        <v>66</v>
      </c>
      <c r="K2" s="70" t="s">
        <v>49</v>
      </c>
      <c r="L2" s="47" t="s">
        <v>68</v>
      </c>
      <c r="M2" s="47" t="s">
        <v>47</v>
      </c>
      <c r="N2" s="54" t="s">
        <v>3</v>
      </c>
      <c r="O2" s="54" t="s">
        <v>35</v>
      </c>
      <c r="P2" s="54" t="s">
        <v>34</v>
      </c>
      <c r="Q2" s="161" t="s">
        <v>33</v>
      </c>
      <c r="R2" s="162"/>
      <c r="S2" s="54" t="s">
        <v>65</v>
      </c>
      <c r="T2" s="54" t="s">
        <v>66</v>
      </c>
      <c r="U2" s="71" t="s">
        <v>49</v>
      </c>
      <c r="V2" s="54" t="s">
        <v>68</v>
      </c>
      <c r="W2" s="164"/>
      <c r="X2" s="153"/>
      <c r="Y2" s="179"/>
      <c r="Z2" s="177"/>
    </row>
    <row r="3" spans="1:28" ht="24.6" customHeight="1">
      <c r="A3" s="40" t="s">
        <v>10</v>
      </c>
      <c r="B3" s="12" t="s">
        <v>19</v>
      </c>
      <c r="C3" s="24">
        <v>2</v>
      </c>
      <c r="D3" s="74">
        <v>1</v>
      </c>
      <c r="E3" s="48">
        <v>0</v>
      </c>
      <c r="F3" s="48">
        <v>0</v>
      </c>
      <c r="G3" s="62"/>
      <c r="H3" s="63"/>
      <c r="I3" s="48">
        <v>0</v>
      </c>
      <c r="J3" s="48">
        <v>0</v>
      </c>
      <c r="K3" s="48"/>
      <c r="L3" s="110">
        <f>I3+J3</f>
        <v>0</v>
      </c>
      <c r="M3" s="48"/>
      <c r="N3" s="55">
        <v>2</v>
      </c>
      <c r="O3" s="55">
        <v>1</v>
      </c>
      <c r="P3" s="55">
        <v>0</v>
      </c>
      <c r="Q3" s="56"/>
      <c r="R3" s="66"/>
      <c r="S3" s="55">
        <v>1</v>
      </c>
      <c r="T3" s="55">
        <v>0</v>
      </c>
      <c r="U3" s="55" t="s">
        <v>135</v>
      </c>
      <c r="V3" s="58">
        <f>S3+T3</f>
        <v>1</v>
      </c>
      <c r="W3" s="24">
        <f>L3+V3</f>
        <v>1</v>
      </c>
      <c r="X3" s="24"/>
      <c r="Y3" s="23">
        <f>(W3-X3)/(C3-Z3)</f>
        <v>0.5</v>
      </c>
      <c r="Z3" s="41"/>
    </row>
    <row r="4" spans="1:28" s="36" customFormat="1" ht="24.6" customHeight="1">
      <c r="A4" s="186" t="s">
        <v>40</v>
      </c>
      <c r="B4" s="12" t="s">
        <v>36</v>
      </c>
      <c r="C4" s="24">
        <v>4</v>
      </c>
      <c r="D4" s="74">
        <v>2</v>
      </c>
      <c r="E4" s="48">
        <v>1</v>
      </c>
      <c r="F4" s="48">
        <v>0</v>
      </c>
      <c r="G4" s="62" t="s">
        <v>131</v>
      </c>
      <c r="H4" s="63">
        <v>-1</v>
      </c>
      <c r="I4" s="48">
        <v>1</v>
      </c>
      <c r="J4" s="48">
        <v>0</v>
      </c>
      <c r="K4" s="48" t="s">
        <v>132</v>
      </c>
      <c r="L4" s="48">
        <f>I4+J4</f>
        <v>1</v>
      </c>
      <c r="M4" s="48">
        <v>1</v>
      </c>
      <c r="N4" s="55">
        <v>3</v>
      </c>
      <c r="O4" s="55">
        <v>3</v>
      </c>
      <c r="P4" s="55">
        <v>4</v>
      </c>
      <c r="Q4" s="56"/>
      <c r="R4" s="66"/>
      <c r="S4" s="55">
        <v>1</v>
      </c>
      <c r="T4" s="55">
        <v>1</v>
      </c>
      <c r="U4" s="55" t="s">
        <v>137</v>
      </c>
      <c r="V4" s="111">
        <v>2</v>
      </c>
      <c r="W4" s="24">
        <f t="shared" ref="W4:W6" si="0">L4+V4</f>
        <v>3</v>
      </c>
      <c r="X4" s="35"/>
      <c r="Y4" s="132">
        <f>((W4-X4)+(W5-X5))/(C4+C5-Z4-Z5)</f>
        <v>1</v>
      </c>
      <c r="Z4" s="180">
        <v>1</v>
      </c>
      <c r="AA4" s="14"/>
    </row>
    <row r="5" spans="1:28" ht="24.6" customHeight="1">
      <c r="A5" s="187"/>
      <c r="B5" s="12" t="s">
        <v>37</v>
      </c>
      <c r="C5" s="24">
        <v>2</v>
      </c>
      <c r="D5" s="73">
        <v>1</v>
      </c>
      <c r="E5" s="64">
        <v>2</v>
      </c>
      <c r="F5" s="64">
        <v>0</v>
      </c>
      <c r="G5" s="62" t="s">
        <v>131</v>
      </c>
      <c r="H5" s="65">
        <v>1</v>
      </c>
      <c r="I5" s="64">
        <v>2</v>
      </c>
      <c r="J5" s="64">
        <v>0</v>
      </c>
      <c r="K5" s="64" t="s">
        <v>133</v>
      </c>
      <c r="L5" s="110">
        <f t="shared" ref="L5:L6" si="1">I5+J5</f>
        <v>2</v>
      </c>
      <c r="M5" s="120">
        <v>1</v>
      </c>
      <c r="N5" s="67">
        <v>0</v>
      </c>
      <c r="O5" s="67">
        <v>0</v>
      </c>
      <c r="P5" s="67">
        <v>0</v>
      </c>
      <c r="Q5" s="56"/>
      <c r="R5" s="68"/>
      <c r="S5" s="67">
        <v>0</v>
      </c>
      <c r="T5" s="67">
        <v>0</v>
      </c>
      <c r="U5" s="67"/>
      <c r="V5" s="111">
        <v>0</v>
      </c>
      <c r="W5" s="24">
        <f t="shared" si="0"/>
        <v>2</v>
      </c>
      <c r="X5" s="24"/>
      <c r="Y5" s="133"/>
      <c r="Z5" s="181"/>
    </row>
    <row r="6" spans="1:28" ht="24.6" customHeight="1">
      <c r="A6" s="24" t="s">
        <v>11</v>
      </c>
      <c r="B6" s="2" t="s">
        <v>38</v>
      </c>
      <c r="C6" s="24">
        <v>2</v>
      </c>
      <c r="D6" s="74">
        <v>1</v>
      </c>
      <c r="E6" s="48">
        <v>1</v>
      </c>
      <c r="F6" s="48">
        <v>0</v>
      </c>
      <c r="G6" s="62"/>
      <c r="H6" s="63"/>
      <c r="I6" s="48">
        <v>1</v>
      </c>
      <c r="J6" s="48"/>
      <c r="K6" s="48" t="s">
        <v>134</v>
      </c>
      <c r="L6" s="110">
        <f t="shared" si="1"/>
        <v>1</v>
      </c>
      <c r="M6" s="48"/>
      <c r="N6" s="55">
        <v>1</v>
      </c>
      <c r="O6" s="55">
        <v>1</v>
      </c>
      <c r="P6" s="55">
        <v>2</v>
      </c>
      <c r="Q6" s="56"/>
      <c r="R6" s="69"/>
      <c r="S6" s="55">
        <v>1</v>
      </c>
      <c r="T6" s="55">
        <v>0</v>
      </c>
      <c r="U6" s="55" t="s">
        <v>136</v>
      </c>
      <c r="V6" s="111">
        <f t="shared" ref="V6" si="2">S6+T6</f>
        <v>1</v>
      </c>
      <c r="W6" s="24">
        <f t="shared" si="0"/>
        <v>2</v>
      </c>
      <c r="X6" s="24"/>
      <c r="Y6" s="23">
        <f>(W6-X6)/(C6-Z6)</f>
        <v>1</v>
      </c>
      <c r="Z6" s="42"/>
      <c r="AB6" s="123"/>
    </row>
    <row r="7" spans="1:28" ht="24.6" customHeight="1">
      <c r="A7" s="183" t="s">
        <v>4</v>
      </c>
      <c r="B7" s="184"/>
      <c r="C7" s="24">
        <f>SUM(C3:C6)</f>
        <v>10</v>
      </c>
      <c r="D7" s="74">
        <f>SUM(D3:D6)</f>
        <v>5</v>
      </c>
      <c r="E7" s="48">
        <f>SUM(E3:E6)</f>
        <v>4</v>
      </c>
      <c r="F7" s="48">
        <f>SUM(F3:F6)</f>
        <v>0</v>
      </c>
      <c r="G7" s="62"/>
      <c r="H7" s="53"/>
      <c r="I7" s="48">
        <f>SUM(I3:I6)</f>
        <v>4</v>
      </c>
      <c r="J7" s="48">
        <f>SUM(J3:J6)</f>
        <v>0</v>
      </c>
      <c r="K7" s="48"/>
      <c r="L7" s="48">
        <f>I7+J7</f>
        <v>4</v>
      </c>
      <c r="M7" s="48">
        <f>SUM(M3:M6)</f>
        <v>2</v>
      </c>
      <c r="N7" s="55">
        <f>SUM(N3:N6)</f>
        <v>6</v>
      </c>
      <c r="O7" s="55">
        <f>SUM(O3:O6)</f>
        <v>5</v>
      </c>
      <c r="P7" s="55">
        <f>SUM(P3:P6)</f>
        <v>6</v>
      </c>
      <c r="Q7" s="56"/>
      <c r="R7" s="61"/>
      <c r="S7" s="55">
        <f>SUM(S3:S6)</f>
        <v>3</v>
      </c>
      <c r="T7" s="55">
        <f>SUM(T3:T6)</f>
        <v>1</v>
      </c>
      <c r="U7" s="55"/>
      <c r="V7" s="58">
        <f>S7+T7</f>
        <v>4</v>
      </c>
      <c r="W7" s="24">
        <f t="shared" ref="W7" si="3">L7+V7</f>
        <v>8</v>
      </c>
      <c r="X7" s="24">
        <f>SUM(X3:X6)</f>
        <v>0</v>
      </c>
      <c r="Y7" s="23">
        <f>(W7-X7)/(C7-Z7)</f>
        <v>0.88888888888888884</v>
      </c>
      <c r="Z7" s="24">
        <f>SUM(Z3:Z6)</f>
        <v>1</v>
      </c>
    </row>
    <row r="9" spans="1:28" ht="18.75" customHeight="1">
      <c r="A9" s="8" t="s">
        <v>149</v>
      </c>
      <c r="Q9" s="38"/>
      <c r="T9" s="182"/>
      <c r="U9" s="182"/>
      <c r="V9" s="182"/>
      <c r="W9" s="3"/>
      <c r="X9" s="3"/>
      <c r="Y9" s="1"/>
    </row>
    <row r="10" spans="1:28" ht="18.75" customHeight="1">
      <c r="A10" s="8" t="s">
        <v>150</v>
      </c>
      <c r="Q10" s="38"/>
      <c r="V10" s="2"/>
      <c r="W10" s="3"/>
      <c r="X10" s="3"/>
      <c r="Y10" s="1"/>
    </row>
    <row r="11" spans="1:28" ht="18.75" customHeight="1">
      <c r="A11" s="32" t="s">
        <v>151</v>
      </c>
      <c r="Q11" s="38"/>
      <c r="V11" s="2"/>
      <c r="W11" s="3"/>
      <c r="X11" s="3"/>
      <c r="Y11" s="1"/>
    </row>
    <row r="12" spans="1:28" ht="18.75" customHeight="1">
      <c r="A12" s="8"/>
      <c r="Q12" s="38"/>
      <c r="V12" s="2"/>
      <c r="W12" s="3"/>
      <c r="X12" s="3"/>
      <c r="Y12" s="1"/>
    </row>
  </sheetData>
  <mergeCells count="15">
    <mergeCell ref="T9:V9"/>
    <mergeCell ref="A7:B7"/>
    <mergeCell ref="A1:B2"/>
    <mergeCell ref="C1:C2"/>
    <mergeCell ref="A4:A5"/>
    <mergeCell ref="Y4:Y5"/>
    <mergeCell ref="Z1:Z2"/>
    <mergeCell ref="Y1:Y2"/>
    <mergeCell ref="D1:M1"/>
    <mergeCell ref="X1:X2"/>
    <mergeCell ref="N1:V1"/>
    <mergeCell ref="W1:W2"/>
    <mergeCell ref="G2:H2"/>
    <mergeCell ref="Q2:R2"/>
    <mergeCell ref="Z4:Z5"/>
  </mergeCells>
  <phoneticPr fontId="2" type="noConversion"/>
  <printOptions horizontalCentered="1"/>
  <pageMargins left="0.19685039370078741" right="0.19685039370078741" top="0.70866141732283472" bottom="0.19685039370078741" header="0.35433070866141736" footer="0.51181102362204722"/>
  <pageSetup paperSize="9" scale="93" orientation="landscape" r:id="rId1"/>
  <headerFooter alignWithMargins="0">
    <oddHeader>&amp;C&amp;"標楷體,粗體"&amp;18 107學年度博士班新生註冊人數統計表</oddHeader>
  </headerFooter>
  <ignoredErrors>
    <ignoredError sqref="L7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碩班1015</vt:lpstr>
      <vt:lpstr>碩專班1015</vt:lpstr>
      <vt:lpstr>博士班1015</vt:lpstr>
    </vt:vector>
  </TitlesOfParts>
  <Company>靜宜大學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註冊組</dc:creator>
  <cp:lastModifiedBy>教務處綜合業務組許意琦</cp:lastModifiedBy>
  <cp:lastPrinted>2019-08-29T05:43:42Z</cp:lastPrinted>
  <dcterms:created xsi:type="dcterms:W3CDTF">2007-08-31T06:35:51Z</dcterms:created>
  <dcterms:modified xsi:type="dcterms:W3CDTF">2019-11-04T01:27:28Z</dcterms:modified>
</cp:coreProperties>
</file>