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資料\01註冊組\101學年\101研究所新生\"/>
    </mc:Choice>
  </mc:AlternateContent>
  <bookViews>
    <workbookView xWindow="240" yWindow="228" windowWidth="11712" windowHeight="6528" activeTab="1"/>
  </bookViews>
  <sheets>
    <sheet name="碩士班" sheetId="1" r:id="rId1"/>
    <sheet name="碩專班" sheetId="2" r:id="rId2"/>
    <sheet name="博士班" sheetId="3" r:id="rId3"/>
  </sheets>
  <calcPr calcId="152511"/>
</workbook>
</file>

<file path=xl/calcChain.xml><?xml version="1.0" encoding="utf-8"?>
<calcChain xmlns="http://schemas.openxmlformats.org/spreadsheetml/2006/main">
  <c r="U4" i="1" l="1"/>
  <c r="U6" i="1"/>
  <c r="U8" i="1"/>
  <c r="U9" i="1"/>
  <c r="U10" i="1"/>
  <c r="U15" i="1"/>
  <c r="U20" i="1"/>
  <c r="U22" i="1"/>
  <c r="I3" i="3" l="1"/>
  <c r="I4" i="3"/>
  <c r="I5" i="3"/>
  <c r="I6" i="3"/>
  <c r="I7" i="3"/>
  <c r="I2" i="3"/>
  <c r="G3" i="2"/>
  <c r="G4" i="2"/>
  <c r="I4" i="2" s="1"/>
  <c r="G5" i="2"/>
  <c r="I5" i="2" s="1"/>
  <c r="G6" i="2"/>
  <c r="G7" i="2"/>
  <c r="G8" i="2"/>
  <c r="M4" i="3" l="1"/>
  <c r="I8" i="2"/>
  <c r="I3" i="2"/>
  <c r="I7" i="2"/>
  <c r="I6" i="2"/>
  <c r="V4" i="1"/>
  <c r="K5" i="1"/>
  <c r="U5" i="1" s="1"/>
  <c r="U7" i="1"/>
  <c r="K11" i="1"/>
  <c r="U11" i="1" s="1"/>
  <c r="K12" i="1"/>
  <c r="U12" i="1" s="1"/>
  <c r="K13" i="1"/>
  <c r="U13" i="1" s="1"/>
  <c r="K14" i="1"/>
  <c r="U14" i="1" s="1"/>
  <c r="K16" i="1"/>
  <c r="U16" i="1" s="1"/>
  <c r="K17" i="1"/>
  <c r="U17" i="1" s="1"/>
  <c r="K18" i="1"/>
  <c r="U18" i="1" s="1"/>
  <c r="K19" i="1"/>
  <c r="U19" i="1" s="1"/>
  <c r="K21" i="1"/>
  <c r="U21" i="1" s="1"/>
  <c r="K23" i="1"/>
  <c r="U23" i="1" s="1"/>
  <c r="K24" i="1"/>
  <c r="U24" i="1" s="1"/>
  <c r="K25" i="1"/>
  <c r="U25" i="1" s="1"/>
  <c r="K26" i="1"/>
  <c r="U26" i="1" s="1"/>
  <c r="K27" i="1"/>
  <c r="U27" i="1" s="1"/>
  <c r="K28" i="1"/>
  <c r="U28" i="1" s="1"/>
  <c r="K29" i="1"/>
  <c r="U29" i="1" s="1"/>
  <c r="K30" i="1"/>
  <c r="U30" i="1" s="1"/>
  <c r="K31" i="1"/>
  <c r="U31" i="1" s="1"/>
  <c r="K32" i="1"/>
  <c r="U32" i="1" s="1"/>
  <c r="K33" i="1"/>
  <c r="U33" i="1" s="1"/>
  <c r="K34" i="1"/>
  <c r="U34" i="1" s="1"/>
  <c r="K35" i="1"/>
  <c r="U35" i="1" s="1"/>
  <c r="K3" i="1"/>
  <c r="K36" i="1" l="1"/>
  <c r="D36" i="1"/>
  <c r="G36" i="1"/>
  <c r="H36" i="1"/>
  <c r="I36" i="1"/>
  <c r="J36" i="1"/>
  <c r="M36" i="1"/>
  <c r="N36" i="1"/>
  <c r="O36" i="1"/>
  <c r="P36" i="1"/>
  <c r="Q36" i="1"/>
  <c r="M6" i="3"/>
  <c r="M3" i="3"/>
  <c r="U3" i="1"/>
  <c r="V3" i="1" s="1"/>
  <c r="G8" i="3"/>
  <c r="F8" i="3"/>
  <c r="E8" i="3"/>
  <c r="D8" i="3"/>
  <c r="C36" i="1"/>
  <c r="M2" i="3"/>
  <c r="H8" i="3"/>
  <c r="C8" i="3"/>
  <c r="G2" i="2"/>
  <c r="C9" i="2"/>
  <c r="D9" i="2"/>
  <c r="E9" i="2"/>
  <c r="F9" i="2"/>
  <c r="B9" i="2"/>
  <c r="I8" i="3"/>
  <c r="M8" i="3" s="1"/>
  <c r="I2" i="2" l="1"/>
  <c r="V7" i="1"/>
  <c r="V25" i="1"/>
  <c r="V11" i="1"/>
  <c r="V32" i="1"/>
  <c r="V14" i="1"/>
  <c r="V12" i="1"/>
  <c r="V18" i="1"/>
  <c r="V27" i="1"/>
  <c r="V30" i="1"/>
  <c r="V34" i="1"/>
  <c r="V5" i="1"/>
  <c r="V13" i="1"/>
  <c r="V29" i="1"/>
  <c r="V6" i="1"/>
  <c r="V9" i="1"/>
  <c r="V28" i="1"/>
  <c r="V16" i="1"/>
  <c r="V23" i="1"/>
  <c r="V35" i="1"/>
  <c r="V8" i="1"/>
  <c r="V15" i="1"/>
  <c r="V19" i="1"/>
  <c r="V17" i="1"/>
  <c r="V33" i="1"/>
  <c r="V20" i="1"/>
  <c r="V31" i="1"/>
  <c r="V21" i="1"/>
  <c r="U36" i="1"/>
  <c r="V36" i="1" s="1"/>
  <c r="G9" i="2"/>
  <c r="I9" i="2" s="1"/>
</calcChain>
</file>

<file path=xl/comments1.xml><?xml version="1.0" encoding="utf-8"?>
<comments xmlns="http://schemas.openxmlformats.org/spreadsheetml/2006/main">
  <authors>
    <author>LUNG</author>
  </authors>
  <commentList>
    <comment ref="M2" authorId="0" shapeId="0">
      <text>
        <r>
          <rPr>
            <sz val="9"/>
            <color indexed="81"/>
            <rFont val="細明體"/>
            <family val="3"/>
            <charset val="136"/>
          </rPr>
          <t>不扣碩甄人數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<sst xmlns="http://schemas.openxmlformats.org/spreadsheetml/2006/main" count="223" uniqueCount="123">
  <si>
    <t>系組別</t>
    <phoneticPr fontId="2" type="noConversion"/>
  </si>
  <si>
    <t>正取
人數</t>
    <phoneticPr fontId="2" type="noConversion"/>
  </si>
  <si>
    <t>備取
人數</t>
    <phoneticPr fontId="2" type="noConversion"/>
  </si>
  <si>
    <t>招生
人數</t>
    <phoneticPr fontId="2" type="noConversion"/>
  </si>
  <si>
    <t>總   計</t>
    <phoneticPr fontId="2" type="noConversion"/>
  </si>
  <si>
    <t>甄試入學</t>
    <phoneticPr fontId="2" type="noConversion"/>
  </si>
  <si>
    <t>西文系</t>
    <phoneticPr fontId="2" type="noConversion"/>
  </si>
  <si>
    <t>中文系</t>
    <phoneticPr fontId="2" type="noConversion"/>
  </si>
  <si>
    <t>社工系</t>
    <phoneticPr fontId="2" type="noConversion"/>
  </si>
  <si>
    <t>台文系</t>
    <phoneticPr fontId="2" type="noConversion"/>
  </si>
  <si>
    <t>生態系</t>
    <phoneticPr fontId="2" type="noConversion"/>
  </si>
  <si>
    <t>教研所</t>
    <phoneticPr fontId="2" type="noConversion"/>
  </si>
  <si>
    <t>應化系</t>
    <phoneticPr fontId="2" type="noConversion"/>
  </si>
  <si>
    <t>食營系營養組</t>
    <phoneticPr fontId="2" type="noConversion"/>
  </si>
  <si>
    <t>食營系食品組</t>
    <phoneticPr fontId="2" type="noConversion"/>
  </si>
  <si>
    <t>化科系</t>
    <phoneticPr fontId="2" type="noConversion"/>
  </si>
  <si>
    <t>企管系</t>
    <phoneticPr fontId="2" type="noConversion"/>
  </si>
  <si>
    <t>國企系</t>
    <phoneticPr fontId="2" type="noConversion"/>
  </si>
  <si>
    <t>會計系</t>
    <phoneticPr fontId="2" type="noConversion"/>
  </si>
  <si>
    <t>觀光系</t>
    <phoneticPr fontId="2" type="noConversion"/>
  </si>
  <si>
    <t>財金系</t>
    <phoneticPr fontId="2" type="noConversion"/>
  </si>
  <si>
    <t>資管系</t>
    <phoneticPr fontId="2" type="noConversion"/>
  </si>
  <si>
    <t>資工系</t>
    <phoneticPr fontId="2" type="noConversion"/>
  </si>
  <si>
    <t>資傳系</t>
    <phoneticPr fontId="2" type="noConversion"/>
  </si>
  <si>
    <t>財數系</t>
    <phoneticPr fontId="2" type="noConversion"/>
  </si>
  <si>
    <t>中文系碩專班</t>
    <phoneticPr fontId="2" type="noConversion"/>
  </si>
  <si>
    <t>社工系碩專班</t>
    <phoneticPr fontId="2" type="noConversion"/>
  </si>
  <si>
    <t>觀光系碩專班</t>
    <phoneticPr fontId="2" type="noConversion"/>
  </si>
  <si>
    <t>報到
總人數</t>
  </si>
  <si>
    <t>一般生</t>
    <phoneticPr fontId="2" type="noConversion"/>
  </si>
  <si>
    <t>在職生</t>
    <phoneticPr fontId="2" type="noConversion"/>
  </si>
  <si>
    <t>備取人數</t>
    <phoneticPr fontId="2" type="noConversion"/>
  </si>
  <si>
    <t>正取人數</t>
    <phoneticPr fontId="2" type="noConversion"/>
  </si>
  <si>
    <t>招生人數</t>
    <phoneticPr fontId="2" type="noConversion"/>
  </si>
  <si>
    <t>報到總人數</t>
    <phoneticPr fontId="2" type="noConversion"/>
  </si>
  <si>
    <t>正取報到</t>
    <phoneticPr fontId="2" type="noConversion"/>
  </si>
  <si>
    <t>備取報到</t>
    <phoneticPr fontId="2" type="noConversion"/>
  </si>
  <si>
    <t>報到小計</t>
    <phoneticPr fontId="2" type="noConversion"/>
  </si>
  <si>
    <t>名額流用</t>
    <phoneticPr fontId="2" type="noConversion"/>
  </si>
  <si>
    <t>一般考試</t>
    <phoneticPr fontId="2" type="noConversion"/>
  </si>
  <si>
    <t>正取
報到</t>
    <phoneticPr fontId="2" type="noConversion"/>
  </si>
  <si>
    <t>備取
報到</t>
    <phoneticPr fontId="2" type="noConversion"/>
  </si>
  <si>
    <t>逕讀生報到</t>
    <phoneticPr fontId="2" type="noConversion"/>
  </si>
  <si>
    <t>應化系博士班</t>
    <phoneticPr fontId="2" type="noConversion"/>
  </si>
  <si>
    <t>食營系營養組博士班</t>
    <phoneticPr fontId="2" type="noConversion"/>
  </si>
  <si>
    <t>食營系食品組博士班</t>
    <phoneticPr fontId="2" type="noConversion"/>
  </si>
  <si>
    <t>備註</t>
    <phoneticPr fontId="2" type="noConversion"/>
  </si>
  <si>
    <t>備註</t>
    <phoneticPr fontId="2" type="noConversion"/>
  </si>
  <si>
    <t>備註</t>
    <phoneticPr fontId="2" type="noConversion"/>
  </si>
  <si>
    <t>總報到率(%)</t>
    <phoneticPr fontId="2" type="noConversion"/>
  </si>
  <si>
    <t>英文系英語教學組</t>
    <phoneticPr fontId="2" type="noConversion"/>
  </si>
  <si>
    <t>日文系</t>
    <phoneticPr fontId="2" type="noConversion"/>
  </si>
  <si>
    <t>法律系</t>
    <phoneticPr fontId="2" type="noConversion"/>
  </si>
  <si>
    <t>管碩專班</t>
    <phoneticPr fontId="2" type="noConversion"/>
  </si>
  <si>
    <t>資碩專班</t>
    <phoneticPr fontId="2" type="noConversion"/>
  </si>
  <si>
    <t>英文系文學組</t>
    <phoneticPr fontId="2" type="noConversion"/>
  </si>
  <si>
    <t>英文系語言學組</t>
    <phoneticPr fontId="2" type="noConversion"/>
  </si>
  <si>
    <t>+2</t>
    <phoneticPr fontId="2" type="noConversion"/>
  </si>
  <si>
    <t>-2</t>
    <phoneticPr fontId="2" type="noConversion"/>
  </si>
  <si>
    <t>(A)</t>
    <phoneticPr fontId="2" type="noConversion"/>
  </si>
  <si>
    <t>-1</t>
    <phoneticPr fontId="2" type="noConversion"/>
  </si>
  <si>
    <t>+1</t>
    <phoneticPr fontId="2" type="noConversion"/>
  </si>
  <si>
    <t>-4</t>
    <phoneticPr fontId="2" type="noConversion"/>
  </si>
  <si>
    <t>+4</t>
    <phoneticPr fontId="2" type="noConversion"/>
  </si>
  <si>
    <t>+3</t>
    <phoneticPr fontId="2" type="noConversion"/>
  </si>
  <si>
    <t>-3</t>
    <phoneticPr fontId="2" type="noConversion"/>
  </si>
  <si>
    <t>-2</t>
    <phoneticPr fontId="2" type="noConversion"/>
  </si>
  <si>
    <t>+2</t>
    <phoneticPr fontId="2" type="noConversion"/>
  </si>
  <si>
    <t>教研所碩專班</t>
    <phoneticPr fontId="2" type="noConversion"/>
  </si>
  <si>
    <t>化科系碩專班</t>
    <phoneticPr fontId="2" type="noConversion"/>
  </si>
  <si>
    <t>+1</t>
    <phoneticPr fontId="2" type="noConversion"/>
  </si>
  <si>
    <t>碩招合併招生</t>
    <phoneticPr fontId="2" type="noConversion"/>
  </si>
  <si>
    <t>碩甄、碩招階合併招生</t>
    <phoneticPr fontId="2" type="noConversion"/>
  </si>
  <si>
    <t>-1</t>
    <phoneticPr fontId="2" type="noConversion"/>
  </si>
  <si>
    <t>(A)</t>
    <phoneticPr fontId="2" type="noConversion"/>
  </si>
  <si>
    <t>(B)</t>
    <phoneticPr fontId="2" type="noConversion"/>
  </si>
  <si>
    <t>(C )</t>
    <phoneticPr fontId="2" type="noConversion"/>
  </si>
  <si>
    <t>(D)</t>
    <phoneticPr fontId="2" type="noConversion"/>
  </si>
  <si>
    <t>(E)</t>
  </si>
  <si>
    <t>(E)</t>
    <phoneticPr fontId="2" type="noConversion"/>
  </si>
  <si>
    <t>註：</t>
  </si>
  <si>
    <t>1.報到率=報到總人數/招生人數</t>
  </si>
  <si>
    <t>1.報到率=報到總人數/招生人數</t>
    <phoneticPr fontId="2" type="noConversion"/>
  </si>
  <si>
    <t>2.不含前期保留學籍生報到，本學年無學生辦理保留學籍</t>
  </si>
  <si>
    <t>2.不含前期保留學籍生報到，本學年無學生辦理保留學籍</t>
    <phoneticPr fontId="2" type="noConversion"/>
  </si>
  <si>
    <t>3.本表不含僑、外生</t>
  </si>
  <si>
    <t>3.本表不含僑、外生</t>
    <phoneticPr fontId="2" type="noConversion"/>
  </si>
  <si>
    <t>4.本表含甄試生提前於1002入學人數(共8名)</t>
    <phoneticPr fontId="2" type="noConversion"/>
  </si>
  <si>
    <t>最後報到名次</t>
    <phoneticPr fontId="2" type="noConversion"/>
  </si>
  <si>
    <t>最後報到名次</t>
    <phoneticPr fontId="2" type="noConversion"/>
  </si>
  <si>
    <t>正4</t>
    <phoneticPr fontId="2" type="noConversion"/>
  </si>
  <si>
    <t>備4</t>
    <phoneticPr fontId="2" type="noConversion"/>
  </si>
  <si>
    <t>正2</t>
    <phoneticPr fontId="2" type="noConversion"/>
  </si>
  <si>
    <t>正3</t>
    <phoneticPr fontId="2" type="noConversion"/>
  </si>
  <si>
    <t>備1</t>
    <phoneticPr fontId="2" type="noConversion"/>
  </si>
  <si>
    <t>正6</t>
    <phoneticPr fontId="2" type="noConversion"/>
  </si>
  <si>
    <t>備12</t>
    <phoneticPr fontId="2" type="noConversion"/>
  </si>
  <si>
    <t>正5</t>
    <phoneticPr fontId="2" type="noConversion"/>
  </si>
  <si>
    <t>備2</t>
    <phoneticPr fontId="2" type="noConversion"/>
  </si>
  <si>
    <t>正5</t>
    <phoneticPr fontId="2" type="noConversion"/>
  </si>
  <si>
    <t>備2</t>
    <phoneticPr fontId="2" type="noConversion"/>
  </si>
  <si>
    <t>正8</t>
    <phoneticPr fontId="2" type="noConversion"/>
  </si>
  <si>
    <t>備5</t>
    <phoneticPr fontId="2" type="noConversion"/>
  </si>
  <si>
    <t>備6</t>
    <phoneticPr fontId="2" type="noConversion"/>
  </si>
  <si>
    <t>正1</t>
    <phoneticPr fontId="2" type="noConversion"/>
  </si>
  <si>
    <t>正7</t>
    <phoneticPr fontId="2" type="noConversion"/>
  </si>
  <si>
    <t>備14</t>
    <phoneticPr fontId="2" type="noConversion"/>
  </si>
  <si>
    <t>備8</t>
    <phoneticPr fontId="2" type="noConversion"/>
  </si>
  <si>
    <t>備7</t>
    <phoneticPr fontId="2" type="noConversion"/>
  </si>
  <si>
    <t>備19</t>
    <phoneticPr fontId="2" type="noConversion"/>
  </si>
  <si>
    <t>備11</t>
    <phoneticPr fontId="2" type="noConversion"/>
  </si>
  <si>
    <t>備8</t>
    <phoneticPr fontId="2" type="noConversion"/>
  </si>
  <si>
    <t>備4</t>
    <phoneticPr fontId="2" type="noConversion"/>
  </si>
  <si>
    <t>備7</t>
    <phoneticPr fontId="2" type="noConversion"/>
  </si>
  <si>
    <t>備2</t>
    <phoneticPr fontId="2" type="noConversion"/>
  </si>
  <si>
    <t>備3</t>
    <phoneticPr fontId="2" type="noConversion"/>
  </si>
  <si>
    <t>備4</t>
    <phoneticPr fontId="2" type="noConversion"/>
  </si>
  <si>
    <t>備21</t>
    <phoneticPr fontId="2" type="noConversion"/>
  </si>
  <si>
    <t>正10</t>
    <phoneticPr fontId="2" type="noConversion"/>
  </si>
  <si>
    <t>正2</t>
    <phoneticPr fontId="2" type="noConversion"/>
  </si>
  <si>
    <t>備15</t>
    <phoneticPr fontId="2" type="noConversion"/>
  </si>
  <si>
    <t>保留學籍1人</t>
    <phoneticPr fontId="2" type="noConversion"/>
  </si>
  <si>
    <t>2.不含前期保留學籍生報到，本學年辦理保留學籍1人(列計註冊人數)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</si>
</sst>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28">
    <font>
      <sz val="12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b/>
      <sz val="14"/>
      <color indexed="12"/>
      <name val="新細明體"/>
      <family val="1"/>
      <charset val="136"/>
    </font>
    <font>
      <b/>
      <sz val="14"/>
      <color indexed="16"/>
      <name val="新細明體"/>
      <family val="1"/>
      <charset val="136"/>
    </font>
    <font>
      <b/>
      <sz val="10"/>
      <color indexed="12"/>
      <name val="新細明體"/>
      <family val="1"/>
      <charset val="136"/>
    </font>
    <font>
      <b/>
      <sz val="10"/>
      <color indexed="16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8"/>
      <color indexed="12"/>
      <name val="新細明體"/>
      <family val="1"/>
      <charset val="136"/>
    </font>
    <font>
      <b/>
      <sz val="12"/>
      <color indexed="16"/>
      <name val="新細明體"/>
      <family val="1"/>
      <charset val="136"/>
    </font>
    <font>
      <b/>
      <sz val="8"/>
      <color indexed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sz val="8"/>
      <name val="新細明體"/>
      <family val="1"/>
      <charset val="136"/>
    </font>
    <font>
      <b/>
      <sz val="9"/>
      <name val="新細明體"/>
      <family val="1"/>
      <charset val="136"/>
    </font>
    <font>
      <sz val="7"/>
      <name val="新細明體"/>
      <family val="1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4"/>
      <color indexed="16"/>
      <name val="新細明體"/>
      <family val="1"/>
      <charset val="136"/>
    </font>
    <font>
      <b/>
      <sz val="12"/>
      <color rgb="FF800000"/>
      <name val="新細明體"/>
      <family val="1"/>
      <charset val="136"/>
    </font>
    <font>
      <b/>
      <sz val="8"/>
      <color rgb="FF800000"/>
      <name val="新細明體"/>
      <family val="1"/>
      <charset val="136"/>
    </font>
    <font>
      <b/>
      <sz val="12"/>
      <color theme="9" tint="-0.499984740745262"/>
      <name val="新細明體"/>
      <family val="1"/>
      <charset val="136"/>
    </font>
    <font>
      <b/>
      <sz val="12"/>
      <color rgb="FF0000FF"/>
      <name val="新細明體"/>
      <family val="1"/>
      <charset val="136"/>
    </font>
    <font>
      <b/>
      <sz val="12"/>
      <color rgb="FF990000"/>
      <name val="新細明體"/>
      <family val="1"/>
      <charset val="136"/>
    </font>
    <font>
      <b/>
      <sz val="8"/>
      <color rgb="FF990000"/>
      <name val="新細明體"/>
      <family val="1"/>
      <charset val="136"/>
    </font>
    <font>
      <sz val="7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/>
    </xf>
    <xf numFmtId="49" fontId="12" fillId="0" borderId="2" xfId="1" applyNumberFormat="1" applyFont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2" xfId="1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shrinkToFit="1"/>
    </xf>
    <xf numFmtId="49" fontId="21" fillId="0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76" fontId="12" fillId="0" borderId="1" xfId="1" applyNumberFormat="1" applyFont="1" applyFill="1" applyBorder="1" applyAlignment="1">
      <alignment horizontal="center" vertical="center" shrinkToFit="1"/>
    </xf>
    <xf numFmtId="177" fontId="12" fillId="0" borderId="1" xfId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 shrinkToFit="1"/>
    </xf>
    <xf numFmtId="49" fontId="12" fillId="0" borderId="0" xfId="0" applyNumberFormat="1" applyFont="1" applyFill="1">
      <alignment vertical="center"/>
    </xf>
    <xf numFmtId="0" fontId="8" fillId="0" borderId="3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shrinkToFit="1"/>
    </xf>
    <xf numFmtId="49" fontId="23" fillId="0" borderId="0" xfId="0" applyNumberFormat="1" applyFont="1" applyFill="1">
      <alignment vertical="center"/>
    </xf>
    <xf numFmtId="0" fontId="7" fillId="0" borderId="1" xfId="0" applyFont="1" applyFill="1" applyBorder="1">
      <alignment vertical="center"/>
    </xf>
    <xf numFmtId="0" fontId="15" fillId="0" borderId="1" xfId="0" applyFont="1" applyFill="1" applyBorder="1" applyAlignment="1">
      <alignment vertical="center" shrinkToFit="1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wrapText="1" shrinkToFit="1"/>
    </xf>
    <xf numFmtId="0" fontId="23" fillId="0" borderId="7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 shrinkToFit="1"/>
    </xf>
    <xf numFmtId="0" fontId="17" fillId="0" borderId="8" xfId="0" applyFont="1" applyFill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177" fontId="12" fillId="0" borderId="5" xfId="1" applyNumberFormat="1" applyFont="1" applyFill="1" applyBorder="1" applyAlignment="1">
      <alignment horizontal="center" vertical="center"/>
    </xf>
    <xf numFmtId="177" fontId="12" fillId="0" borderId="6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colors>
    <mruColors>
      <color rgb="FF990000"/>
      <color rgb="FFCC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83"/>
  <sheetViews>
    <sheetView zoomScaleNormal="100" workbookViewId="0">
      <pane xSplit="2" ySplit="2" topLeftCell="D39" activePane="bottomRight" state="frozen"/>
      <selection pane="topRight" activeCell="C1" sqref="C1"/>
      <selection pane="bottomLeft" activeCell="A3" sqref="A3"/>
      <selection pane="bottomRight" activeCell="A40" sqref="A40"/>
    </sheetView>
  </sheetViews>
  <sheetFormatPr defaultRowHeight="16.2"/>
  <cols>
    <col min="1" max="1" width="16" style="12" customWidth="1"/>
    <col min="2" max="2" width="6.59765625" style="12" customWidth="1"/>
    <col min="3" max="3" width="5.19921875" style="11" customWidth="1"/>
    <col min="4" max="4" width="4.796875" style="11" customWidth="1"/>
    <col min="5" max="5" width="3.59765625" style="11" bestFit="1" customWidth="1"/>
    <col min="6" max="6" width="1.59765625" style="12" customWidth="1"/>
    <col min="7" max="11" width="4.796875" style="11" customWidth="1"/>
    <col min="12" max="12" width="5.09765625" style="11" customWidth="1"/>
    <col min="13" max="17" width="4.796875" style="11" customWidth="1"/>
    <col min="18" max="18" width="3.59765625" style="11" bestFit="1" customWidth="1"/>
    <col min="19" max="19" width="1.69921875" style="12" customWidth="1"/>
    <col min="20" max="20" width="5.296875" style="61" customWidth="1"/>
    <col min="21" max="21" width="6" style="11" customWidth="1"/>
    <col min="22" max="22" width="7.69921875" style="12" customWidth="1"/>
    <col min="23" max="23" width="7.5" style="8" customWidth="1"/>
    <col min="24" max="16384" width="8.796875" style="11"/>
  </cols>
  <sheetData>
    <row r="1" spans="1:23" ht="19.8" customHeight="1">
      <c r="A1" s="72" t="s">
        <v>0</v>
      </c>
      <c r="B1" s="72"/>
      <c r="C1" s="73" t="s">
        <v>33</v>
      </c>
      <c r="D1" s="79" t="s">
        <v>5</v>
      </c>
      <c r="E1" s="80"/>
      <c r="F1" s="80"/>
      <c r="G1" s="80"/>
      <c r="H1" s="80"/>
      <c r="I1" s="80"/>
      <c r="J1" s="80"/>
      <c r="K1" s="80"/>
      <c r="L1" s="81"/>
      <c r="M1" s="82" t="s">
        <v>39</v>
      </c>
      <c r="N1" s="83"/>
      <c r="O1" s="83"/>
      <c r="P1" s="83"/>
      <c r="Q1" s="83"/>
      <c r="R1" s="83"/>
      <c r="S1" s="83"/>
      <c r="T1" s="84"/>
      <c r="U1" s="74" t="s">
        <v>34</v>
      </c>
      <c r="V1" s="70" t="s">
        <v>49</v>
      </c>
      <c r="W1" s="66" t="s">
        <v>48</v>
      </c>
    </row>
    <row r="2" spans="1:23" ht="27.6" customHeight="1">
      <c r="A2" s="72"/>
      <c r="B2" s="72"/>
      <c r="C2" s="73"/>
      <c r="D2" s="1" t="s">
        <v>33</v>
      </c>
      <c r="E2" s="77" t="s">
        <v>38</v>
      </c>
      <c r="F2" s="78"/>
      <c r="G2" s="1" t="s">
        <v>32</v>
      </c>
      <c r="H2" s="1" t="s">
        <v>31</v>
      </c>
      <c r="I2" s="1" t="s">
        <v>35</v>
      </c>
      <c r="J2" s="1" t="s">
        <v>36</v>
      </c>
      <c r="K2" s="1" t="s">
        <v>37</v>
      </c>
      <c r="L2" s="53" t="s">
        <v>88</v>
      </c>
      <c r="M2" s="2" t="s">
        <v>33</v>
      </c>
      <c r="N2" s="2" t="s">
        <v>32</v>
      </c>
      <c r="O2" s="2" t="s">
        <v>31</v>
      </c>
      <c r="P2" s="2" t="s">
        <v>35</v>
      </c>
      <c r="Q2" s="2" t="s">
        <v>36</v>
      </c>
      <c r="R2" s="75" t="s">
        <v>38</v>
      </c>
      <c r="S2" s="76"/>
      <c r="T2" s="64" t="s">
        <v>88</v>
      </c>
      <c r="U2" s="74"/>
      <c r="V2" s="71"/>
      <c r="W2" s="66"/>
    </row>
    <row r="3" spans="1:23" ht="25.2" customHeight="1">
      <c r="A3" s="23" t="s">
        <v>55</v>
      </c>
      <c r="B3" s="23" t="s">
        <v>29</v>
      </c>
      <c r="C3" s="66">
        <v>8</v>
      </c>
      <c r="D3" s="3">
        <v>4</v>
      </c>
      <c r="E3" s="4"/>
      <c r="F3" s="5"/>
      <c r="G3" s="3">
        <v>4</v>
      </c>
      <c r="H3" s="3">
        <v>0</v>
      </c>
      <c r="I3" s="3">
        <v>4</v>
      </c>
      <c r="J3" s="3">
        <v>0</v>
      </c>
      <c r="K3" s="3">
        <f>I3+J3</f>
        <v>4</v>
      </c>
      <c r="L3" s="3" t="s">
        <v>90</v>
      </c>
      <c r="M3" s="6">
        <v>7</v>
      </c>
      <c r="N3" s="67">
        <v>18</v>
      </c>
      <c r="O3" s="67">
        <v>19</v>
      </c>
      <c r="P3" s="6">
        <v>3</v>
      </c>
      <c r="Q3" s="6">
        <v>0</v>
      </c>
      <c r="R3" s="38"/>
      <c r="S3" s="39"/>
      <c r="T3" s="91" t="s">
        <v>120</v>
      </c>
      <c r="U3" s="41">
        <f>K3+P3+Q3</f>
        <v>7</v>
      </c>
      <c r="V3" s="30">
        <f t="shared" ref="V3:V9" si="0">U3/(M3+R3)*100</f>
        <v>100</v>
      </c>
      <c r="W3" s="85" t="s">
        <v>71</v>
      </c>
    </row>
    <row r="4" spans="1:23" ht="25.2" customHeight="1">
      <c r="A4" s="23" t="s">
        <v>55</v>
      </c>
      <c r="B4" s="23" t="s">
        <v>30</v>
      </c>
      <c r="C4" s="66"/>
      <c r="D4" s="3"/>
      <c r="E4" s="4"/>
      <c r="F4" s="34"/>
      <c r="G4" s="3"/>
      <c r="H4" s="3"/>
      <c r="I4" s="3"/>
      <c r="J4" s="3"/>
      <c r="K4" s="3"/>
      <c r="L4" s="3"/>
      <c r="M4" s="6">
        <v>1</v>
      </c>
      <c r="N4" s="68"/>
      <c r="O4" s="68"/>
      <c r="P4" s="35">
        <v>0</v>
      </c>
      <c r="Q4" s="35">
        <v>1</v>
      </c>
      <c r="R4" s="42"/>
      <c r="S4" s="54"/>
      <c r="T4" s="92"/>
      <c r="U4" s="41">
        <f t="shared" ref="U4:U35" si="1">K4+P4+Q4</f>
        <v>1</v>
      </c>
      <c r="V4" s="30">
        <f t="shared" si="0"/>
        <v>100</v>
      </c>
      <c r="W4" s="86"/>
    </row>
    <row r="5" spans="1:23" ht="25.2" customHeight="1">
      <c r="A5" s="40" t="s">
        <v>56</v>
      </c>
      <c r="B5" s="23" t="s">
        <v>29</v>
      </c>
      <c r="C5" s="66">
        <v>9</v>
      </c>
      <c r="D5" s="3">
        <v>4</v>
      </c>
      <c r="E5" s="43"/>
      <c r="F5" s="44"/>
      <c r="G5" s="3">
        <v>1</v>
      </c>
      <c r="H5" s="3">
        <v>0</v>
      </c>
      <c r="I5" s="3">
        <v>0</v>
      </c>
      <c r="J5" s="3">
        <v>0</v>
      </c>
      <c r="K5" s="3">
        <f t="shared" ref="K5:K35" si="2">I5+J5</f>
        <v>0</v>
      </c>
      <c r="L5" s="3"/>
      <c r="M5" s="6">
        <v>8</v>
      </c>
      <c r="N5" s="68"/>
      <c r="O5" s="68"/>
      <c r="P5" s="6">
        <v>0</v>
      </c>
      <c r="Q5" s="6">
        <v>5</v>
      </c>
      <c r="R5" s="45"/>
      <c r="S5" s="39"/>
      <c r="T5" s="92"/>
      <c r="U5" s="41">
        <f t="shared" si="1"/>
        <v>5</v>
      </c>
      <c r="V5" s="30">
        <f t="shared" si="0"/>
        <v>62.5</v>
      </c>
      <c r="W5" s="86"/>
    </row>
    <row r="6" spans="1:23" ht="25.2" customHeight="1">
      <c r="A6" s="40" t="s">
        <v>56</v>
      </c>
      <c r="B6" s="23" t="s">
        <v>30</v>
      </c>
      <c r="C6" s="66"/>
      <c r="D6" s="3"/>
      <c r="E6" s="4"/>
      <c r="F6" s="34"/>
      <c r="G6" s="3"/>
      <c r="H6" s="3"/>
      <c r="I6" s="3"/>
      <c r="J6" s="3"/>
      <c r="K6" s="3"/>
      <c r="L6" s="3"/>
      <c r="M6" s="6">
        <v>1</v>
      </c>
      <c r="N6" s="68"/>
      <c r="O6" s="68"/>
      <c r="P6" s="6">
        <v>1</v>
      </c>
      <c r="Q6" s="6">
        <v>0</v>
      </c>
      <c r="R6" s="7"/>
      <c r="S6" s="54"/>
      <c r="T6" s="92"/>
      <c r="U6" s="41">
        <f t="shared" si="1"/>
        <v>1</v>
      </c>
      <c r="V6" s="30">
        <f t="shared" si="0"/>
        <v>100</v>
      </c>
      <c r="W6" s="86"/>
    </row>
    <row r="7" spans="1:23" ht="25.2" customHeight="1">
      <c r="A7" s="40" t="s">
        <v>50</v>
      </c>
      <c r="B7" s="23" t="s">
        <v>29</v>
      </c>
      <c r="C7" s="66">
        <v>9</v>
      </c>
      <c r="D7" s="3">
        <v>4</v>
      </c>
      <c r="E7" s="4"/>
      <c r="F7" s="5"/>
      <c r="G7" s="3">
        <v>4</v>
      </c>
      <c r="H7" s="3">
        <v>4</v>
      </c>
      <c r="I7" s="3">
        <v>2</v>
      </c>
      <c r="J7" s="3">
        <v>3</v>
      </c>
      <c r="K7" s="3">
        <v>5</v>
      </c>
      <c r="L7" s="3" t="s">
        <v>91</v>
      </c>
      <c r="M7" s="6">
        <v>8</v>
      </c>
      <c r="N7" s="68"/>
      <c r="O7" s="68"/>
      <c r="P7" s="6">
        <v>1</v>
      </c>
      <c r="Q7" s="6">
        <v>1</v>
      </c>
      <c r="R7" s="7"/>
      <c r="S7" s="39"/>
      <c r="T7" s="92"/>
      <c r="U7" s="41">
        <f t="shared" si="1"/>
        <v>7</v>
      </c>
      <c r="V7" s="30">
        <f t="shared" si="0"/>
        <v>87.5</v>
      </c>
      <c r="W7" s="86"/>
    </row>
    <row r="8" spans="1:23" ht="25.2" customHeight="1">
      <c r="A8" s="40" t="s">
        <v>50</v>
      </c>
      <c r="B8" s="23" t="s">
        <v>30</v>
      </c>
      <c r="C8" s="66"/>
      <c r="D8" s="3"/>
      <c r="E8" s="4"/>
      <c r="F8" s="34"/>
      <c r="G8" s="3"/>
      <c r="H8" s="3"/>
      <c r="I8" s="3"/>
      <c r="J8" s="3"/>
      <c r="K8" s="3"/>
      <c r="L8" s="3"/>
      <c r="M8" s="6">
        <v>1</v>
      </c>
      <c r="N8" s="69"/>
      <c r="O8" s="69"/>
      <c r="P8" s="6">
        <v>1</v>
      </c>
      <c r="Q8" s="6">
        <v>0</v>
      </c>
      <c r="R8" s="7"/>
      <c r="S8" s="54"/>
      <c r="T8" s="93"/>
      <c r="U8" s="41">
        <f t="shared" si="1"/>
        <v>1</v>
      </c>
      <c r="V8" s="30">
        <f t="shared" si="0"/>
        <v>100</v>
      </c>
      <c r="W8" s="86"/>
    </row>
    <row r="9" spans="1:23" ht="25.2" customHeight="1">
      <c r="A9" s="23" t="s">
        <v>6</v>
      </c>
      <c r="B9" s="23" t="s">
        <v>29</v>
      </c>
      <c r="C9" s="66">
        <v>10</v>
      </c>
      <c r="D9" s="3"/>
      <c r="E9" s="4"/>
      <c r="F9" s="34"/>
      <c r="G9" s="3"/>
      <c r="H9" s="3"/>
      <c r="I9" s="3"/>
      <c r="J9" s="3"/>
      <c r="K9" s="3"/>
      <c r="L9" s="3"/>
      <c r="M9" s="6">
        <v>9</v>
      </c>
      <c r="N9" s="6">
        <v>10</v>
      </c>
      <c r="O9" s="6">
        <v>7</v>
      </c>
      <c r="P9" s="6">
        <v>9</v>
      </c>
      <c r="Q9" s="6">
        <v>1</v>
      </c>
      <c r="R9" s="7" t="s">
        <v>61</v>
      </c>
      <c r="S9" s="39" t="s">
        <v>74</v>
      </c>
      <c r="T9" s="62" t="s">
        <v>94</v>
      </c>
      <c r="U9" s="41">
        <f t="shared" si="1"/>
        <v>10</v>
      </c>
      <c r="V9" s="30">
        <f t="shared" si="0"/>
        <v>100</v>
      </c>
      <c r="W9" s="32"/>
    </row>
    <row r="10" spans="1:23" ht="25.2" customHeight="1">
      <c r="A10" s="23" t="s">
        <v>6</v>
      </c>
      <c r="B10" s="23" t="s">
        <v>30</v>
      </c>
      <c r="C10" s="66"/>
      <c r="D10" s="3"/>
      <c r="E10" s="4"/>
      <c r="F10" s="34"/>
      <c r="G10" s="3"/>
      <c r="H10" s="3"/>
      <c r="I10" s="3"/>
      <c r="J10" s="3"/>
      <c r="K10" s="3"/>
      <c r="L10" s="3"/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7" t="s">
        <v>60</v>
      </c>
      <c r="S10" s="55" t="s">
        <v>74</v>
      </c>
      <c r="T10" s="62"/>
      <c r="U10" s="41">
        <f t="shared" si="1"/>
        <v>0</v>
      </c>
      <c r="V10" s="30">
        <v>0</v>
      </c>
      <c r="W10" s="32"/>
    </row>
    <row r="11" spans="1:23" ht="25.2" customHeight="1">
      <c r="A11" s="23" t="s">
        <v>51</v>
      </c>
      <c r="B11" s="23" t="s">
        <v>29</v>
      </c>
      <c r="C11" s="41">
        <v>8</v>
      </c>
      <c r="D11" s="3">
        <v>4</v>
      </c>
      <c r="E11" s="4"/>
      <c r="F11" s="34"/>
      <c r="G11" s="3">
        <v>2</v>
      </c>
      <c r="H11" s="3">
        <v>0</v>
      </c>
      <c r="I11" s="3">
        <v>1</v>
      </c>
      <c r="J11" s="3">
        <v>0</v>
      </c>
      <c r="K11" s="3">
        <f t="shared" si="2"/>
        <v>1</v>
      </c>
      <c r="L11" s="3" t="s">
        <v>92</v>
      </c>
      <c r="M11" s="6">
        <v>8</v>
      </c>
      <c r="N11" s="6">
        <v>6</v>
      </c>
      <c r="O11" s="6">
        <v>0</v>
      </c>
      <c r="P11" s="6">
        <v>1</v>
      </c>
      <c r="Q11" s="35">
        <v>0</v>
      </c>
      <c r="R11" s="7"/>
      <c r="S11" s="55"/>
      <c r="T11" s="62" t="s">
        <v>93</v>
      </c>
      <c r="U11" s="41">
        <f t="shared" si="1"/>
        <v>2</v>
      </c>
      <c r="V11" s="30">
        <f t="shared" ref="V11:V21" si="3">U11/(M11+R11)*100</f>
        <v>25</v>
      </c>
      <c r="W11" s="32"/>
    </row>
    <row r="12" spans="1:23" ht="25.2" customHeight="1">
      <c r="A12" s="23" t="s">
        <v>7</v>
      </c>
      <c r="B12" s="23" t="s">
        <v>29</v>
      </c>
      <c r="C12" s="41">
        <v>10</v>
      </c>
      <c r="D12" s="3">
        <v>3</v>
      </c>
      <c r="E12" s="4"/>
      <c r="F12" s="5"/>
      <c r="G12" s="3">
        <v>3</v>
      </c>
      <c r="H12" s="3">
        <v>1</v>
      </c>
      <c r="I12" s="3">
        <v>2</v>
      </c>
      <c r="J12" s="3">
        <v>0</v>
      </c>
      <c r="K12" s="3">
        <f t="shared" si="2"/>
        <v>2</v>
      </c>
      <c r="L12" s="3" t="s">
        <v>93</v>
      </c>
      <c r="M12" s="6">
        <v>10</v>
      </c>
      <c r="N12" s="6">
        <v>7</v>
      </c>
      <c r="O12" s="6">
        <v>1</v>
      </c>
      <c r="P12" s="6">
        <v>1</v>
      </c>
      <c r="Q12" s="6">
        <v>1</v>
      </c>
      <c r="R12" s="33"/>
      <c r="T12" s="62" t="s">
        <v>94</v>
      </c>
      <c r="U12" s="41">
        <f t="shared" si="1"/>
        <v>4</v>
      </c>
      <c r="V12" s="30">
        <f t="shared" si="3"/>
        <v>40</v>
      </c>
      <c r="W12" s="32"/>
    </row>
    <row r="13" spans="1:23" ht="24.6" customHeight="1">
      <c r="A13" s="23" t="s">
        <v>8</v>
      </c>
      <c r="B13" s="23" t="s">
        <v>29</v>
      </c>
      <c r="C13" s="41">
        <v>18</v>
      </c>
      <c r="D13" s="3">
        <v>9</v>
      </c>
      <c r="E13" s="4"/>
      <c r="F13" s="5"/>
      <c r="G13" s="3">
        <v>9</v>
      </c>
      <c r="H13" s="3">
        <v>6</v>
      </c>
      <c r="I13" s="3">
        <v>8</v>
      </c>
      <c r="J13" s="3">
        <v>1</v>
      </c>
      <c r="K13" s="3">
        <f t="shared" si="2"/>
        <v>9</v>
      </c>
      <c r="L13" s="3" t="s">
        <v>94</v>
      </c>
      <c r="M13" s="6">
        <v>18</v>
      </c>
      <c r="N13" s="6">
        <v>8</v>
      </c>
      <c r="O13" s="6">
        <v>0</v>
      </c>
      <c r="P13" s="6">
        <v>4</v>
      </c>
      <c r="Q13" s="6">
        <v>0</v>
      </c>
      <c r="R13" s="7"/>
      <c r="S13" s="56"/>
      <c r="T13" s="62" t="s">
        <v>101</v>
      </c>
      <c r="U13" s="41">
        <f t="shared" si="1"/>
        <v>13</v>
      </c>
      <c r="V13" s="30">
        <f t="shared" si="3"/>
        <v>72.222222222222214</v>
      </c>
      <c r="W13" s="32"/>
    </row>
    <row r="14" spans="1:23" ht="24.6" customHeight="1">
      <c r="A14" s="23" t="s">
        <v>9</v>
      </c>
      <c r="B14" s="23" t="s">
        <v>29</v>
      </c>
      <c r="C14" s="41">
        <v>8</v>
      </c>
      <c r="D14" s="3">
        <v>4</v>
      </c>
      <c r="E14" s="4"/>
      <c r="F14" s="5"/>
      <c r="G14" s="3">
        <v>0</v>
      </c>
      <c r="H14" s="3">
        <v>0</v>
      </c>
      <c r="I14" s="3">
        <v>0</v>
      </c>
      <c r="J14" s="3">
        <v>0</v>
      </c>
      <c r="K14" s="3">
        <f t="shared" si="2"/>
        <v>0</v>
      </c>
      <c r="L14" s="3"/>
      <c r="M14" s="6">
        <v>8</v>
      </c>
      <c r="N14" s="6">
        <v>8</v>
      </c>
      <c r="O14" s="6">
        <v>5</v>
      </c>
      <c r="P14" s="6">
        <v>2</v>
      </c>
      <c r="Q14" s="6">
        <v>5</v>
      </c>
      <c r="R14" s="7"/>
      <c r="S14" s="56"/>
      <c r="T14" s="62" t="s">
        <v>102</v>
      </c>
      <c r="U14" s="41">
        <f t="shared" si="1"/>
        <v>7</v>
      </c>
      <c r="V14" s="30">
        <f t="shared" si="3"/>
        <v>87.5</v>
      </c>
      <c r="W14" s="32"/>
    </row>
    <row r="15" spans="1:23" ht="24.6" customHeight="1">
      <c r="A15" s="23" t="s">
        <v>52</v>
      </c>
      <c r="B15" s="23" t="s">
        <v>29</v>
      </c>
      <c r="C15" s="41">
        <v>10</v>
      </c>
      <c r="D15" s="3"/>
      <c r="E15" s="4"/>
      <c r="F15" s="34"/>
      <c r="G15" s="3"/>
      <c r="H15" s="3"/>
      <c r="I15" s="3"/>
      <c r="J15" s="3"/>
      <c r="K15" s="3"/>
      <c r="L15" s="3"/>
      <c r="M15" s="6">
        <v>10</v>
      </c>
      <c r="N15" s="6">
        <v>10</v>
      </c>
      <c r="O15" s="6">
        <v>16</v>
      </c>
      <c r="P15" s="6">
        <v>6</v>
      </c>
      <c r="Q15" s="6">
        <v>4</v>
      </c>
      <c r="R15" s="7"/>
      <c r="S15" s="56"/>
      <c r="T15" s="62" t="s">
        <v>103</v>
      </c>
      <c r="U15" s="41">
        <f t="shared" si="1"/>
        <v>10</v>
      </c>
      <c r="V15" s="30">
        <f t="shared" si="3"/>
        <v>100</v>
      </c>
      <c r="W15" s="32"/>
    </row>
    <row r="16" spans="1:23" ht="24.6" customHeight="1">
      <c r="A16" s="23" t="s">
        <v>10</v>
      </c>
      <c r="B16" s="23" t="s">
        <v>29</v>
      </c>
      <c r="C16" s="66">
        <v>10</v>
      </c>
      <c r="D16" s="3">
        <v>2</v>
      </c>
      <c r="E16" s="9"/>
      <c r="F16" s="5"/>
      <c r="G16" s="3">
        <v>3</v>
      </c>
      <c r="H16" s="3">
        <v>2</v>
      </c>
      <c r="I16" s="3">
        <v>2</v>
      </c>
      <c r="J16" s="3">
        <v>1</v>
      </c>
      <c r="K16" s="3">
        <f t="shared" si="2"/>
        <v>3</v>
      </c>
      <c r="L16" s="3" t="s">
        <v>94</v>
      </c>
      <c r="M16" s="6">
        <v>5</v>
      </c>
      <c r="N16" s="6">
        <v>1</v>
      </c>
      <c r="O16" s="6">
        <v>0</v>
      </c>
      <c r="P16" s="6">
        <v>1</v>
      </c>
      <c r="Q16" s="6">
        <v>0</v>
      </c>
      <c r="R16" s="7"/>
      <c r="S16" s="56"/>
      <c r="T16" s="62" t="s">
        <v>104</v>
      </c>
      <c r="U16" s="41">
        <f t="shared" si="1"/>
        <v>4</v>
      </c>
      <c r="V16" s="30">
        <f t="shared" si="3"/>
        <v>80</v>
      </c>
      <c r="W16" s="32"/>
    </row>
    <row r="17" spans="1:23" ht="24.6" customHeight="1">
      <c r="A17" s="23" t="s">
        <v>10</v>
      </c>
      <c r="B17" s="23" t="s">
        <v>30</v>
      </c>
      <c r="C17" s="66"/>
      <c r="D17" s="3">
        <v>3</v>
      </c>
      <c r="E17" s="9"/>
      <c r="F17" s="5"/>
      <c r="G17" s="3">
        <v>2</v>
      </c>
      <c r="H17" s="3">
        <v>0</v>
      </c>
      <c r="I17" s="3">
        <v>2</v>
      </c>
      <c r="J17" s="3">
        <v>0</v>
      </c>
      <c r="K17" s="3">
        <f t="shared" si="2"/>
        <v>2</v>
      </c>
      <c r="L17" s="3" t="s">
        <v>92</v>
      </c>
      <c r="M17" s="6">
        <v>5</v>
      </c>
      <c r="N17" s="6">
        <v>0</v>
      </c>
      <c r="O17" s="6">
        <v>0</v>
      </c>
      <c r="P17" s="6">
        <v>0</v>
      </c>
      <c r="Q17" s="6">
        <v>0</v>
      </c>
      <c r="R17" s="7"/>
      <c r="S17" s="56"/>
      <c r="T17" s="62"/>
      <c r="U17" s="41">
        <f t="shared" si="1"/>
        <v>2</v>
      </c>
      <c r="V17" s="30">
        <f t="shared" si="3"/>
        <v>40</v>
      </c>
      <c r="W17" s="32"/>
    </row>
    <row r="18" spans="1:23" ht="24.6" customHeight="1">
      <c r="A18" s="23" t="s">
        <v>11</v>
      </c>
      <c r="B18" s="23" t="s">
        <v>29</v>
      </c>
      <c r="C18" s="41">
        <v>13</v>
      </c>
      <c r="D18" s="3">
        <v>6</v>
      </c>
      <c r="E18" s="9"/>
      <c r="F18" s="5"/>
      <c r="G18" s="3">
        <v>6</v>
      </c>
      <c r="H18" s="3">
        <v>11</v>
      </c>
      <c r="I18" s="3">
        <v>6</v>
      </c>
      <c r="J18" s="3">
        <v>0</v>
      </c>
      <c r="K18" s="3">
        <f t="shared" si="2"/>
        <v>6</v>
      </c>
      <c r="L18" s="3" t="s">
        <v>95</v>
      </c>
      <c r="M18" s="6">
        <v>13</v>
      </c>
      <c r="N18" s="6">
        <v>7</v>
      </c>
      <c r="O18" s="6">
        <v>11</v>
      </c>
      <c r="P18" s="6">
        <v>7</v>
      </c>
      <c r="Q18" s="6">
        <v>0</v>
      </c>
      <c r="R18" s="7"/>
      <c r="S18" s="56"/>
      <c r="T18" s="62" t="s">
        <v>105</v>
      </c>
      <c r="U18" s="41">
        <f t="shared" si="1"/>
        <v>13</v>
      </c>
      <c r="V18" s="30">
        <f t="shared" si="3"/>
        <v>100</v>
      </c>
      <c r="W18" s="32"/>
    </row>
    <row r="19" spans="1:23" ht="24.6" customHeight="1">
      <c r="A19" s="23" t="s">
        <v>24</v>
      </c>
      <c r="B19" s="23" t="s">
        <v>29</v>
      </c>
      <c r="C19" s="66">
        <v>12</v>
      </c>
      <c r="D19" s="3">
        <v>5</v>
      </c>
      <c r="E19" s="9"/>
      <c r="F19" s="5"/>
      <c r="G19" s="3">
        <v>1</v>
      </c>
      <c r="H19" s="3">
        <v>0</v>
      </c>
      <c r="I19" s="3">
        <v>0</v>
      </c>
      <c r="J19" s="3">
        <v>0</v>
      </c>
      <c r="K19" s="3">
        <f t="shared" si="2"/>
        <v>0</v>
      </c>
      <c r="L19" s="3"/>
      <c r="M19" s="6">
        <v>10</v>
      </c>
      <c r="N19" s="6">
        <v>8</v>
      </c>
      <c r="O19" s="6">
        <v>0</v>
      </c>
      <c r="P19" s="6">
        <v>5</v>
      </c>
      <c r="Q19" s="6">
        <v>0</v>
      </c>
      <c r="R19" s="7" t="s">
        <v>60</v>
      </c>
      <c r="S19" s="55" t="s">
        <v>75</v>
      </c>
      <c r="T19" s="62" t="s">
        <v>105</v>
      </c>
      <c r="U19" s="41">
        <f t="shared" si="1"/>
        <v>5</v>
      </c>
      <c r="V19" s="30">
        <f t="shared" si="3"/>
        <v>55.555555555555557</v>
      </c>
      <c r="W19" s="32"/>
    </row>
    <row r="20" spans="1:23" ht="24.6" customHeight="1">
      <c r="A20" s="23" t="s">
        <v>24</v>
      </c>
      <c r="B20" s="23" t="s">
        <v>30</v>
      </c>
      <c r="C20" s="66"/>
      <c r="D20" s="3"/>
      <c r="E20" s="9"/>
      <c r="F20" s="5"/>
      <c r="G20" s="3"/>
      <c r="H20" s="3"/>
      <c r="I20" s="3"/>
      <c r="J20" s="3"/>
      <c r="K20" s="3"/>
      <c r="L20" s="3"/>
      <c r="M20" s="6">
        <v>2</v>
      </c>
      <c r="N20" s="6">
        <v>3</v>
      </c>
      <c r="O20" s="6">
        <v>0</v>
      </c>
      <c r="P20" s="6">
        <v>1</v>
      </c>
      <c r="Q20" s="6">
        <v>0</v>
      </c>
      <c r="R20" s="7" t="s">
        <v>61</v>
      </c>
      <c r="S20" s="55" t="s">
        <v>75</v>
      </c>
      <c r="T20" s="62" t="s">
        <v>93</v>
      </c>
      <c r="U20" s="41">
        <f t="shared" si="1"/>
        <v>1</v>
      </c>
      <c r="V20" s="30">
        <f t="shared" si="3"/>
        <v>33.333333333333329</v>
      </c>
      <c r="W20" s="32"/>
    </row>
    <row r="21" spans="1:23" ht="24.6" customHeight="1">
      <c r="A21" s="23" t="s">
        <v>12</v>
      </c>
      <c r="B21" s="23" t="s">
        <v>29</v>
      </c>
      <c r="C21" s="66">
        <v>21</v>
      </c>
      <c r="D21" s="3">
        <v>11</v>
      </c>
      <c r="E21" s="9"/>
      <c r="F21" s="5"/>
      <c r="G21" s="3">
        <v>11</v>
      </c>
      <c r="H21" s="3">
        <v>12</v>
      </c>
      <c r="I21" s="3">
        <v>0</v>
      </c>
      <c r="J21" s="3">
        <v>7</v>
      </c>
      <c r="K21" s="3">
        <f t="shared" si="2"/>
        <v>7</v>
      </c>
      <c r="L21" s="3" t="s">
        <v>96</v>
      </c>
      <c r="M21" s="6">
        <v>19</v>
      </c>
      <c r="N21" s="6">
        <v>10</v>
      </c>
      <c r="O21" s="6">
        <v>14</v>
      </c>
      <c r="P21" s="6">
        <v>4</v>
      </c>
      <c r="Q21" s="6">
        <v>7</v>
      </c>
      <c r="R21" s="25" t="s">
        <v>67</v>
      </c>
      <c r="S21" s="57" t="s">
        <v>76</v>
      </c>
      <c r="T21" s="62" t="s">
        <v>106</v>
      </c>
      <c r="U21" s="41">
        <f t="shared" si="1"/>
        <v>18</v>
      </c>
      <c r="V21" s="30">
        <f t="shared" si="3"/>
        <v>85.714285714285708</v>
      </c>
      <c r="W21" s="32"/>
    </row>
    <row r="22" spans="1:23" ht="24.6" customHeight="1">
      <c r="A22" s="23" t="s">
        <v>12</v>
      </c>
      <c r="B22" s="23" t="s">
        <v>30</v>
      </c>
      <c r="C22" s="66"/>
      <c r="D22" s="3"/>
      <c r="E22" s="9"/>
      <c r="F22" s="5"/>
      <c r="G22" s="3"/>
      <c r="H22" s="3"/>
      <c r="I22" s="3"/>
      <c r="J22" s="3"/>
      <c r="K22" s="3"/>
      <c r="L22" s="3"/>
      <c r="M22" s="6">
        <v>2</v>
      </c>
      <c r="N22" s="6">
        <v>0</v>
      </c>
      <c r="O22" s="6">
        <v>0</v>
      </c>
      <c r="P22" s="6">
        <v>0</v>
      </c>
      <c r="Q22" s="6">
        <v>0</v>
      </c>
      <c r="R22" s="25" t="s">
        <v>66</v>
      </c>
      <c r="S22" s="57" t="s">
        <v>76</v>
      </c>
      <c r="T22" s="62"/>
      <c r="U22" s="41">
        <f t="shared" si="1"/>
        <v>0</v>
      </c>
      <c r="V22" s="30">
        <v>0</v>
      </c>
      <c r="W22" s="32"/>
    </row>
    <row r="23" spans="1:23" ht="24.6" customHeight="1">
      <c r="A23" s="23" t="s">
        <v>13</v>
      </c>
      <c r="B23" s="23" t="s">
        <v>29</v>
      </c>
      <c r="C23" s="66">
        <v>16</v>
      </c>
      <c r="D23" s="3">
        <v>6</v>
      </c>
      <c r="E23" s="9" t="s">
        <v>57</v>
      </c>
      <c r="F23" s="5" t="s">
        <v>59</v>
      </c>
      <c r="G23" s="3">
        <v>8</v>
      </c>
      <c r="H23" s="3">
        <v>2</v>
      </c>
      <c r="I23" s="3">
        <v>5</v>
      </c>
      <c r="J23" s="3">
        <v>1</v>
      </c>
      <c r="K23" s="3">
        <f t="shared" si="2"/>
        <v>6</v>
      </c>
      <c r="L23" s="3" t="s">
        <v>94</v>
      </c>
      <c r="M23" s="6">
        <v>12</v>
      </c>
      <c r="N23" s="6">
        <v>8</v>
      </c>
      <c r="O23" s="6">
        <v>18</v>
      </c>
      <c r="P23" s="6">
        <v>6</v>
      </c>
      <c r="Q23" s="6">
        <v>4</v>
      </c>
      <c r="R23" s="7" t="s">
        <v>63</v>
      </c>
      <c r="S23" s="58" t="s">
        <v>77</v>
      </c>
      <c r="T23" s="63" t="s">
        <v>107</v>
      </c>
      <c r="U23" s="41">
        <f t="shared" si="1"/>
        <v>16</v>
      </c>
      <c r="V23" s="30">
        <f>U23/(M23+R23)*100</f>
        <v>100</v>
      </c>
      <c r="W23" s="32"/>
    </row>
    <row r="24" spans="1:23" ht="24.6" customHeight="1">
      <c r="A24" s="23" t="s">
        <v>13</v>
      </c>
      <c r="B24" s="23" t="s">
        <v>30</v>
      </c>
      <c r="C24" s="66"/>
      <c r="D24" s="3">
        <v>2</v>
      </c>
      <c r="E24" s="9" t="s">
        <v>58</v>
      </c>
      <c r="F24" s="5" t="s">
        <v>59</v>
      </c>
      <c r="G24" s="3">
        <v>0</v>
      </c>
      <c r="H24" s="3">
        <v>0</v>
      </c>
      <c r="I24" s="3">
        <v>0</v>
      </c>
      <c r="J24" s="3">
        <v>0</v>
      </c>
      <c r="K24" s="3">
        <f t="shared" si="2"/>
        <v>0</v>
      </c>
      <c r="L24" s="3"/>
      <c r="M24" s="6">
        <v>4</v>
      </c>
      <c r="N24" s="6">
        <v>0</v>
      </c>
      <c r="O24" s="6">
        <v>0</v>
      </c>
      <c r="P24" s="6">
        <v>0</v>
      </c>
      <c r="Q24" s="6">
        <v>0</v>
      </c>
      <c r="R24" s="7" t="s">
        <v>62</v>
      </c>
      <c r="S24" s="56" t="s">
        <v>77</v>
      </c>
      <c r="T24" s="62"/>
      <c r="U24" s="41">
        <f t="shared" si="1"/>
        <v>0</v>
      </c>
      <c r="V24" s="30">
        <v>0</v>
      </c>
      <c r="W24" s="32"/>
    </row>
    <row r="25" spans="1:23" ht="24.6" customHeight="1">
      <c r="A25" s="23" t="s">
        <v>14</v>
      </c>
      <c r="B25" s="23" t="s">
        <v>29</v>
      </c>
      <c r="C25" s="66">
        <v>14</v>
      </c>
      <c r="D25" s="3">
        <v>5</v>
      </c>
      <c r="E25" s="9"/>
      <c r="F25" s="5"/>
      <c r="G25" s="3">
        <v>5</v>
      </c>
      <c r="H25" s="3">
        <v>0</v>
      </c>
      <c r="I25" s="3">
        <v>3</v>
      </c>
      <c r="J25" s="3">
        <v>0</v>
      </c>
      <c r="K25" s="3">
        <f t="shared" si="2"/>
        <v>3</v>
      </c>
      <c r="L25" s="3" t="s">
        <v>97</v>
      </c>
      <c r="M25" s="6">
        <v>11</v>
      </c>
      <c r="N25" s="6">
        <v>9</v>
      </c>
      <c r="O25" s="6">
        <v>8</v>
      </c>
      <c r="P25" s="6">
        <v>6</v>
      </c>
      <c r="Q25" s="6">
        <v>4</v>
      </c>
      <c r="R25" s="7" t="s">
        <v>64</v>
      </c>
      <c r="S25" s="59" t="s">
        <v>79</v>
      </c>
      <c r="T25" s="62" t="s">
        <v>108</v>
      </c>
      <c r="U25" s="41">
        <f t="shared" si="1"/>
        <v>13</v>
      </c>
      <c r="V25" s="30">
        <f>U25/(M25+R25)*100</f>
        <v>92.857142857142861</v>
      </c>
      <c r="W25" s="46"/>
    </row>
    <row r="26" spans="1:23" ht="24.6" customHeight="1">
      <c r="A26" s="23" t="s">
        <v>14</v>
      </c>
      <c r="B26" s="23" t="s">
        <v>30</v>
      </c>
      <c r="C26" s="66"/>
      <c r="D26" s="3">
        <v>2</v>
      </c>
      <c r="E26" s="9"/>
      <c r="F26" s="5"/>
      <c r="G26" s="3">
        <v>1</v>
      </c>
      <c r="H26" s="3">
        <v>0</v>
      </c>
      <c r="I26" s="3">
        <v>0</v>
      </c>
      <c r="J26" s="3">
        <v>0</v>
      </c>
      <c r="K26" s="3">
        <f t="shared" si="2"/>
        <v>0</v>
      </c>
      <c r="L26" s="3"/>
      <c r="M26" s="6">
        <v>3</v>
      </c>
      <c r="N26" s="6">
        <v>0</v>
      </c>
      <c r="O26" s="6">
        <v>0</v>
      </c>
      <c r="P26" s="6">
        <v>0</v>
      </c>
      <c r="Q26" s="6">
        <v>0</v>
      </c>
      <c r="R26" s="7" t="s">
        <v>65</v>
      </c>
      <c r="S26" s="39" t="s">
        <v>78</v>
      </c>
      <c r="T26" s="62"/>
      <c r="U26" s="41">
        <f t="shared" si="1"/>
        <v>0</v>
      </c>
      <c r="V26" s="30">
        <v>0</v>
      </c>
      <c r="W26" s="32"/>
    </row>
    <row r="27" spans="1:23" ht="24.6" customHeight="1">
      <c r="A27" s="23" t="s">
        <v>15</v>
      </c>
      <c r="B27" s="23" t="s">
        <v>29</v>
      </c>
      <c r="C27" s="41">
        <v>11</v>
      </c>
      <c r="D27" s="3">
        <v>6</v>
      </c>
      <c r="E27" s="9"/>
      <c r="F27" s="5"/>
      <c r="G27" s="3">
        <v>6</v>
      </c>
      <c r="H27" s="3">
        <v>10</v>
      </c>
      <c r="I27" s="3">
        <v>3</v>
      </c>
      <c r="J27" s="3">
        <v>1</v>
      </c>
      <c r="K27" s="3">
        <f t="shared" si="2"/>
        <v>4</v>
      </c>
      <c r="L27" s="3" t="s">
        <v>98</v>
      </c>
      <c r="M27" s="6">
        <v>11</v>
      </c>
      <c r="N27" s="6">
        <v>5</v>
      </c>
      <c r="O27" s="6">
        <v>12</v>
      </c>
      <c r="P27" s="6">
        <v>3</v>
      </c>
      <c r="Q27" s="6">
        <v>4</v>
      </c>
      <c r="R27" s="7"/>
      <c r="S27" s="56"/>
      <c r="T27" s="62" t="s">
        <v>108</v>
      </c>
      <c r="U27" s="41">
        <f t="shared" si="1"/>
        <v>11</v>
      </c>
      <c r="V27" s="30">
        <f t="shared" ref="V27:V35" si="4">U27/(M27+R27)*100</f>
        <v>100</v>
      </c>
      <c r="W27" s="32"/>
    </row>
    <row r="28" spans="1:23" ht="24.6" customHeight="1">
      <c r="A28" s="23" t="s">
        <v>16</v>
      </c>
      <c r="B28" s="23" t="s">
        <v>29</v>
      </c>
      <c r="C28" s="41">
        <v>22</v>
      </c>
      <c r="D28" s="3">
        <v>11</v>
      </c>
      <c r="E28" s="4"/>
      <c r="F28" s="5"/>
      <c r="G28" s="3">
        <v>11</v>
      </c>
      <c r="H28" s="3">
        <v>9</v>
      </c>
      <c r="I28" s="3">
        <v>5</v>
      </c>
      <c r="J28" s="3">
        <v>2</v>
      </c>
      <c r="K28" s="3">
        <f t="shared" si="2"/>
        <v>7</v>
      </c>
      <c r="L28" s="3" t="s">
        <v>98</v>
      </c>
      <c r="M28" s="6">
        <v>22</v>
      </c>
      <c r="N28" s="6">
        <v>12</v>
      </c>
      <c r="O28" s="6">
        <v>20</v>
      </c>
      <c r="P28" s="6">
        <v>6</v>
      </c>
      <c r="Q28" s="6">
        <v>7</v>
      </c>
      <c r="R28" s="7"/>
      <c r="S28" s="56"/>
      <c r="T28" s="62" t="s">
        <v>109</v>
      </c>
      <c r="U28" s="41">
        <f t="shared" si="1"/>
        <v>20</v>
      </c>
      <c r="V28" s="30">
        <f t="shared" si="4"/>
        <v>90.909090909090907</v>
      </c>
      <c r="W28" s="32"/>
    </row>
    <row r="29" spans="1:23" ht="24.6" customHeight="1">
      <c r="A29" s="23" t="s">
        <v>17</v>
      </c>
      <c r="B29" s="23" t="s">
        <v>29</v>
      </c>
      <c r="C29" s="41">
        <v>14</v>
      </c>
      <c r="D29" s="3">
        <v>6</v>
      </c>
      <c r="E29" s="4"/>
      <c r="F29" s="5"/>
      <c r="G29" s="3">
        <v>6</v>
      </c>
      <c r="H29" s="3">
        <v>2</v>
      </c>
      <c r="I29" s="3">
        <v>2</v>
      </c>
      <c r="J29" s="3">
        <v>0</v>
      </c>
      <c r="K29" s="3">
        <f t="shared" si="2"/>
        <v>2</v>
      </c>
      <c r="L29" s="3" t="s">
        <v>95</v>
      </c>
      <c r="M29" s="6">
        <v>14</v>
      </c>
      <c r="N29" s="6">
        <v>10</v>
      </c>
      <c r="O29" s="6">
        <v>12</v>
      </c>
      <c r="P29" s="6">
        <v>1</v>
      </c>
      <c r="Q29" s="6">
        <v>6</v>
      </c>
      <c r="R29" s="7"/>
      <c r="S29" s="56"/>
      <c r="T29" s="62" t="s">
        <v>110</v>
      </c>
      <c r="U29" s="41">
        <f t="shared" si="1"/>
        <v>9</v>
      </c>
      <c r="V29" s="30">
        <f t="shared" si="4"/>
        <v>64.285714285714292</v>
      </c>
      <c r="W29" s="65" t="s">
        <v>121</v>
      </c>
    </row>
    <row r="30" spans="1:23" ht="24.6" customHeight="1">
      <c r="A30" s="23" t="s">
        <v>18</v>
      </c>
      <c r="B30" s="23" t="s">
        <v>29</v>
      </c>
      <c r="C30" s="41">
        <v>20</v>
      </c>
      <c r="D30" s="3">
        <v>5</v>
      </c>
      <c r="E30" s="4"/>
      <c r="F30" s="5"/>
      <c r="G30" s="3">
        <v>5</v>
      </c>
      <c r="H30" s="3">
        <v>2</v>
      </c>
      <c r="I30" s="3">
        <v>5</v>
      </c>
      <c r="J30" s="3">
        <v>0</v>
      </c>
      <c r="K30" s="3">
        <f t="shared" si="2"/>
        <v>5</v>
      </c>
      <c r="L30" s="3" t="s">
        <v>99</v>
      </c>
      <c r="M30" s="6">
        <v>20</v>
      </c>
      <c r="N30" s="6">
        <v>15</v>
      </c>
      <c r="O30" s="6">
        <v>18</v>
      </c>
      <c r="P30" s="6">
        <v>7</v>
      </c>
      <c r="Q30" s="6">
        <v>8</v>
      </c>
      <c r="R30" s="7"/>
      <c r="S30" s="56"/>
      <c r="T30" s="62" t="s">
        <v>111</v>
      </c>
      <c r="U30" s="41">
        <f t="shared" si="1"/>
        <v>20</v>
      </c>
      <c r="V30" s="30">
        <f t="shared" si="4"/>
        <v>100</v>
      </c>
      <c r="W30" s="32"/>
    </row>
    <row r="31" spans="1:23" ht="24.6" customHeight="1">
      <c r="A31" s="23" t="s">
        <v>19</v>
      </c>
      <c r="B31" s="23" t="s">
        <v>29</v>
      </c>
      <c r="C31" s="41">
        <v>20</v>
      </c>
      <c r="D31" s="3">
        <v>10</v>
      </c>
      <c r="E31" s="4"/>
      <c r="F31" s="10"/>
      <c r="G31" s="3">
        <v>10</v>
      </c>
      <c r="H31" s="3">
        <v>5</v>
      </c>
      <c r="I31" s="3">
        <v>4</v>
      </c>
      <c r="J31" s="3">
        <v>2</v>
      </c>
      <c r="K31" s="3">
        <f t="shared" si="2"/>
        <v>6</v>
      </c>
      <c r="L31" s="3" t="s">
        <v>91</v>
      </c>
      <c r="M31" s="6">
        <v>20</v>
      </c>
      <c r="N31" s="6">
        <v>11</v>
      </c>
      <c r="O31" s="6">
        <v>6</v>
      </c>
      <c r="P31" s="6">
        <v>6</v>
      </c>
      <c r="Q31" s="6">
        <v>2</v>
      </c>
      <c r="R31" s="7"/>
      <c r="S31" s="56"/>
      <c r="T31" s="62" t="s">
        <v>112</v>
      </c>
      <c r="U31" s="41">
        <f t="shared" si="1"/>
        <v>14</v>
      </c>
      <c r="V31" s="30">
        <f t="shared" si="4"/>
        <v>70</v>
      </c>
      <c r="W31" s="32"/>
    </row>
    <row r="32" spans="1:23" ht="24.6" customHeight="1">
      <c r="A32" s="23" t="s">
        <v>20</v>
      </c>
      <c r="B32" s="23" t="s">
        <v>29</v>
      </c>
      <c r="C32" s="41">
        <v>16</v>
      </c>
      <c r="D32" s="3">
        <v>8</v>
      </c>
      <c r="E32" s="4"/>
      <c r="F32" s="10"/>
      <c r="G32" s="3">
        <v>8</v>
      </c>
      <c r="H32" s="3">
        <v>1</v>
      </c>
      <c r="I32" s="3">
        <v>7</v>
      </c>
      <c r="J32" s="3">
        <v>1</v>
      </c>
      <c r="K32" s="3">
        <f t="shared" si="2"/>
        <v>8</v>
      </c>
      <c r="L32" s="3" t="s">
        <v>94</v>
      </c>
      <c r="M32" s="6">
        <v>16</v>
      </c>
      <c r="N32" s="6">
        <v>8</v>
      </c>
      <c r="O32" s="6">
        <v>4</v>
      </c>
      <c r="P32" s="6">
        <v>4</v>
      </c>
      <c r="Q32" s="6">
        <v>4</v>
      </c>
      <c r="R32" s="7"/>
      <c r="S32" s="56"/>
      <c r="T32" s="62" t="s">
        <v>112</v>
      </c>
      <c r="U32" s="41">
        <f t="shared" si="1"/>
        <v>16</v>
      </c>
      <c r="V32" s="30">
        <f t="shared" si="4"/>
        <v>100</v>
      </c>
      <c r="W32" s="32"/>
    </row>
    <row r="33" spans="1:23" ht="24.6" customHeight="1">
      <c r="A33" s="23" t="s">
        <v>21</v>
      </c>
      <c r="B33" s="23" t="s">
        <v>29</v>
      </c>
      <c r="C33" s="41">
        <v>16</v>
      </c>
      <c r="D33" s="3">
        <v>10</v>
      </c>
      <c r="E33" s="4"/>
      <c r="F33" s="10"/>
      <c r="G33" s="88">
        <v>23</v>
      </c>
      <c r="H33" s="88">
        <v>4</v>
      </c>
      <c r="I33" s="3">
        <v>4</v>
      </c>
      <c r="J33" s="3">
        <v>1</v>
      </c>
      <c r="K33" s="3">
        <f t="shared" si="2"/>
        <v>5</v>
      </c>
      <c r="L33" s="88" t="s">
        <v>100</v>
      </c>
      <c r="M33" s="6">
        <v>16</v>
      </c>
      <c r="N33" s="67">
        <v>17</v>
      </c>
      <c r="O33" s="67">
        <v>8</v>
      </c>
      <c r="P33" s="6">
        <v>1</v>
      </c>
      <c r="Q33" s="6">
        <v>5</v>
      </c>
      <c r="R33" s="7"/>
      <c r="S33" s="56"/>
      <c r="T33" s="91" t="s">
        <v>113</v>
      </c>
      <c r="U33" s="41">
        <f t="shared" si="1"/>
        <v>11</v>
      </c>
      <c r="V33" s="30">
        <f t="shared" si="4"/>
        <v>68.75</v>
      </c>
      <c r="W33" s="85" t="s">
        <v>72</v>
      </c>
    </row>
    <row r="34" spans="1:23" ht="24.6" customHeight="1">
      <c r="A34" s="23" t="s">
        <v>22</v>
      </c>
      <c r="B34" s="23" t="s">
        <v>29</v>
      </c>
      <c r="C34" s="41">
        <v>12</v>
      </c>
      <c r="D34" s="3">
        <v>7</v>
      </c>
      <c r="E34" s="4"/>
      <c r="F34" s="10"/>
      <c r="G34" s="89"/>
      <c r="H34" s="89"/>
      <c r="I34" s="3">
        <v>6</v>
      </c>
      <c r="J34" s="3">
        <v>0</v>
      </c>
      <c r="K34" s="3">
        <f t="shared" si="2"/>
        <v>6</v>
      </c>
      <c r="L34" s="89"/>
      <c r="M34" s="6">
        <v>12</v>
      </c>
      <c r="N34" s="68"/>
      <c r="O34" s="68"/>
      <c r="P34" s="6">
        <v>3</v>
      </c>
      <c r="Q34" s="6">
        <v>0</v>
      </c>
      <c r="R34" s="7"/>
      <c r="S34" s="56"/>
      <c r="T34" s="92"/>
      <c r="U34" s="41">
        <f t="shared" si="1"/>
        <v>9</v>
      </c>
      <c r="V34" s="30">
        <f t="shared" si="4"/>
        <v>75</v>
      </c>
      <c r="W34" s="86"/>
    </row>
    <row r="35" spans="1:23" ht="24.6" customHeight="1">
      <c r="A35" s="23" t="s">
        <v>23</v>
      </c>
      <c r="B35" s="23" t="s">
        <v>29</v>
      </c>
      <c r="C35" s="41">
        <v>10</v>
      </c>
      <c r="D35" s="3">
        <v>6</v>
      </c>
      <c r="E35" s="4"/>
      <c r="F35" s="10"/>
      <c r="G35" s="90"/>
      <c r="H35" s="90"/>
      <c r="I35" s="3">
        <v>1</v>
      </c>
      <c r="J35" s="3">
        <v>0</v>
      </c>
      <c r="K35" s="3">
        <f t="shared" si="2"/>
        <v>1</v>
      </c>
      <c r="L35" s="90"/>
      <c r="M35" s="6">
        <v>10</v>
      </c>
      <c r="N35" s="69"/>
      <c r="O35" s="69"/>
      <c r="P35" s="6">
        <v>2</v>
      </c>
      <c r="Q35" s="6">
        <v>1</v>
      </c>
      <c r="R35" s="7"/>
      <c r="S35" s="56"/>
      <c r="T35" s="93"/>
      <c r="U35" s="41">
        <f t="shared" si="1"/>
        <v>4</v>
      </c>
      <c r="V35" s="30">
        <f t="shared" si="4"/>
        <v>40</v>
      </c>
      <c r="W35" s="87"/>
    </row>
    <row r="36" spans="1:23" ht="24.6" customHeight="1">
      <c r="A36" s="24" t="s">
        <v>4</v>
      </c>
      <c r="B36" s="24"/>
      <c r="C36" s="41">
        <f>SUM(C3:C35)</f>
        <v>317</v>
      </c>
      <c r="D36" s="3">
        <f>SUM(D3:D35)</f>
        <v>143</v>
      </c>
      <c r="E36" s="4"/>
      <c r="F36" s="10"/>
      <c r="G36" s="3">
        <f t="shared" ref="G36:M36" si="5">SUM(G3:G35)</f>
        <v>129</v>
      </c>
      <c r="H36" s="3">
        <f t="shared" si="5"/>
        <v>71</v>
      </c>
      <c r="I36" s="3">
        <f t="shared" si="5"/>
        <v>72</v>
      </c>
      <c r="J36" s="3">
        <f t="shared" si="5"/>
        <v>20</v>
      </c>
      <c r="K36" s="3">
        <f t="shared" si="5"/>
        <v>92</v>
      </c>
      <c r="L36" s="3"/>
      <c r="M36" s="6">
        <f t="shared" si="5"/>
        <v>317</v>
      </c>
      <c r="N36" s="6">
        <f t="shared" ref="N36:U36" si="6">SUM(N3:N35)</f>
        <v>191</v>
      </c>
      <c r="O36" s="6">
        <f t="shared" si="6"/>
        <v>179</v>
      </c>
      <c r="P36" s="6">
        <f t="shared" si="6"/>
        <v>92</v>
      </c>
      <c r="Q36" s="6">
        <f t="shared" si="6"/>
        <v>70</v>
      </c>
      <c r="R36" s="7"/>
      <c r="S36" s="56"/>
      <c r="T36" s="62"/>
      <c r="U36" s="41">
        <f t="shared" si="6"/>
        <v>254</v>
      </c>
      <c r="V36" s="30">
        <f>U36/M36*100</f>
        <v>80.126182965299691</v>
      </c>
      <c r="W36" s="32"/>
    </row>
    <row r="37" spans="1:23" ht="24.6" customHeight="1"/>
    <row r="38" spans="1:23" ht="24.6" customHeight="1">
      <c r="A38" s="52" t="s">
        <v>80</v>
      </c>
    </row>
    <row r="39" spans="1:23">
      <c r="A39" s="52" t="s">
        <v>82</v>
      </c>
    </row>
    <row r="40" spans="1:23">
      <c r="A40" s="52" t="s">
        <v>122</v>
      </c>
    </row>
    <row r="41" spans="1:23">
      <c r="A41" s="52" t="s">
        <v>86</v>
      </c>
    </row>
    <row r="42" spans="1:23">
      <c r="A42" s="52" t="s">
        <v>87</v>
      </c>
    </row>
    <row r="43" spans="1:23" ht="24.6" customHeight="1"/>
    <row r="44" spans="1:23" ht="24.6" customHeight="1"/>
    <row r="45" spans="1:23" ht="24.6" customHeight="1"/>
    <row r="46" spans="1:23" ht="24.6" customHeight="1"/>
    <row r="47" spans="1:23" ht="24.6" customHeight="1"/>
    <row r="48" spans="1:23" ht="24.6" customHeight="1"/>
    <row r="49" ht="24.6" customHeight="1"/>
    <row r="50" ht="24.6" customHeight="1"/>
    <row r="51" ht="24.6" customHeight="1"/>
    <row r="52" ht="24.6" customHeight="1"/>
    <row r="53" ht="25.2" customHeight="1"/>
    <row r="54" ht="25.2" customHeight="1"/>
    <row r="55" ht="25.2" customHeight="1"/>
    <row r="56" ht="25.2" customHeight="1"/>
    <row r="57" ht="25.2" customHeight="1"/>
    <row r="58" ht="25.2" customHeight="1"/>
    <row r="59" ht="25.2" customHeight="1"/>
    <row r="60" ht="25.2" customHeight="1"/>
    <row r="61" ht="25.2" customHeight="1"/>
    <row r="62" ht="25.2" customHeight="1"/>
    <row r="63" ht="25.2" customHeight="1"/>
    <row r="64" ht="25.2" customHeight="1"/>
    <row r="65" ht="25.2" customHeight="1"/>
    <row r="66" ht="25.2" customHeight="1"/>
    <row r="67" ht="25.2" customHeight="1"/>
    <row r="68" ht="25.2" customHeight="1"/>
    <row r="69" ht="25.2" customHeight="1"/>
    <row r="70" ht="25.2" customHeight="1"/>
    <row r="71" ht="25.2" customHeight="1"/>
    <row r="72" ht="25.2" customHeight="1"/>
    <row r="73" ht="25.2" customHeight="1"/>
    <row r="74" ht="25.2" customHeight="1"/>
    <row r="75" ht="25.2" customHeight="1"/>
    <row r="76" ht="25.2" customHeight="1"/>
    <row r="77" ht="25.2" customHeight="1"/>
    <row r="78" ht="25.2" customHeight="1"/>
    <row r="79" ht="25.2" customHeight="1"/>
    <row r="80" ht="25.2" customHeight="1"/>
    <row r="81" ht="25.2" customHeight="1"/>
    <row r="82" ht="25.2" customHeight="1"/>
    <row r="83" ht="25.2" customHeight="1"/>
  </sheetData>
  <mergeCells count="29">
    <mergeCell ref="W33:W35"/>
    <mergeCell ref="G33:G35"/>
    <mergeCell ref="H33:H35"/>
    <mergeCell ref="O3:O8"/>
    <mergeCell ref="N33:N35"/>
    <mergeCell ref="O33:O35"/>
    <mergeCell ref="W3:W8"/>
    <mergeCell ref="L33:L35"/>
    <mergeCell ref="T33:T35"/>
    <mergeCell ref="T3:T8"/>
    <mergeCell ref="W1:W2"/>
    <mergeCell ref="V1:V2"/>
    <mergeCell ref="A1:B2"/>
    <mergeCell ref="C1:C2"/>
    <mergeCell ref="U1:U2"/>
    <mergeCell ref="R2:S2"/>
    <mergeCell ref="E2:F2"/>
    <mergeCell ref="D1:L1"/>
    <mergeCell ref="M1:T1"/>
    <mergeCell ref="C25:C26"/>
    <mergeCell ref="C23:C24"/>
    <mergeCell ref="C21:C22"/>
    <mergeCell ref="C19:C20"/>
    <mergeCell ref="C16:C17"/>
    <mergeCell ref="C3:C4"/>
    <mergeCell ref="C9:C10"/>
    <mergeCell ref="C7:C8"/>
    <mergeCell ref="C5:C6"/>
    <mergeCell ref="N3:N8"/>
  </mergeCells>
  <phoneticPr fontId="2" type="noConversion"/>
  <printOptions horizontalCentered="1"/>
  <pageMargins left="7.874015748031496E-2" right="7.874015748031496E-2" top="0.70866141732283472" bottom="0.19685039370078741" header="0.35433070866141736" footer="0.35433070866141736"/>
  <pageSetup paperSize="9" scale="76" orientation="portrait" horizontalDpi="300" verticalDpi="300" r:id="rId1"/>
  <headerFooter alignWithMargins="0">
    <oddHeader>&amp;C&amp;"標楷體,粗體"&amp;18 101學年度研究所碩士班新生註冊人數統計表&amp;R印表日期：&amp;D</oddHeader>
    <oddFooter>&amp;C&amp;"標楷體,粗體"AR-101-306-1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0"/>
  <sheetViews>
    <sheetView tabSelected="1" topLeftCell="A7" workbookViewId="0">
      <selection activeCell="G41" sqref="G41"/>
    </sheetView>
  </sheetViews>
  <sheetFormatPr defaultRowHeight="16.2"/>
  <cols>
    <col min="1" max="1" width="23.59765625" style="8" customWidth="1"/>
    <col min="2" max="6" width="6.59765625" style="8" customWidth="1"/>
    <col min="7" max="8" width="8.09765625" style="8" customWidth="1"/>
    <col min="9" max="9" width="7.796875" style="8" customWidth="1"/>
    <col min="10" max="10" width="10.09765625" style="8" customWidth="1"/>
    <col min="11" max="16384" width="8.796875" style="8"/>
  </cols>
  <sheetData>
    <row r="1" spans="1:10" ht="32.4">
      <c r="A1" s="41" t="s">
        <v>0</v>
      </c>
      <c r="B1" s="27" t="s">
        <v>3</v>
      </c>
      <c r="C1" s="27" t="s">
        <v>1</v>
      </c>
      <c r="D1" s="27" t="s">
        <v>2</v>
      </c>
      <c r="E1" s="27" t="s">
        <v>40</v>
      </c>
      <c r="F1" s="27" t="s">
        <v>41</v>
      </c>
      <c r="G1" s="27" t="s">
        <v>28</v>
      </c>
      <c r="H1" s="27" t="s">
        <v>89</v>
      </c>
      <c r="I1" s="27" t="s">
        <v>49</v>
      </c>
      <c r="J1" s="41" t="s">
        <v>47</v>
      </c>
    </row>
    <row r="2" spans="1:10" ht="24.6" customHeight="1">
      <c r="A2" s="29" t="s">
        <v>25</v>
      </c>
      <c r="B2" s="41">
        <v>7</v>
      </c>
      <c r="C2" s="41">
        <v>7</v>
      </c>
      <c r="D2" s="41">
        <v>2</v>
      </c>
      <c r="E2" s="41">
        <v>6</v>
      </c>
      <c r="F2" s="41">
        <v>1</v>
      </c>
      <c r="G2" s="36">
        <f>E2+F2</f>
        <v>7</v>
      </c>
      <c r="H2" s="36" t="s">
        <v>114</v>
      </c>
      <c r="I2" s="31">
        <f t="shared" ref="I2:I9" si="0">G2/B2*100</f>
        <v>100</v>
      </c>
      <c r="J2" s="32"/>
    </row>
    <row r="3" spans="1:10" ht="24.6" customHeight="1">
      <c r="A3" s="29" t="s">
        <v>26</v>
      </c>
      <c r="B3" s="41">
        <v>13</v>
      </c>
      <c r="C3" s="41">
        <v>13</v>
      </c>
      <c r="D3" s="41">
        <v>7</v>
      </c>
      <c r="E3" s="41">
        <v>11</v>
      </c>
      <c r="F3" s="41">
        <v>2</v>
      </c>
      <c r="G3" s="36">
        <f t="shared" ref="G3:G8" si="1">E3+F3</f>
        <v>13</v>
      </c>
      <c r="H3" s="36" t="s">
        <v>114</v>
      </c>
      <c r="I3" s="31">
        <f t="shared" si="0"/>
        <v>100</v>
      </c>
      <c r="J3" s="47"/>
    </row>
    <row r="4" spans="1:10" ht="24.6" customHeight="1">
      <c r="A4" s="29" t="s">
        <v>68</v>
      </c>
      <c r="B4" s="41">
        <v>6</v>
      </c>
      <c r="C4" s="41">
        <v>6</v>
      </c>
      <c r="D4" s="41">
        <v>11</v>
      </c>
      <c r="E4" s="41">
        <v>4</v>
      </c>
      <c r="F4" s="41">
        <v>2</v>
      </c>
      <c r="G4" s="36">
        <f t="shared" si="1"/>
        <v>6</v>
      </c>
      <c r="H4" s="36" t="s">
        <v>115</v>
      </c>
      <c r="I4" s="31">
        <f t="shared" si="0"/>
        <v>100</v>
      </c>
      <c r="J4" s="47"/>
    </row>
    <row r="5" spans="1:10" ht="24.6" customHeight="1">
      <c r="A5" s="29" t="s">
        <v>69</v>
      </c>
      <c r="B5" s="41">
        <v>7</v>
      </c>
      <c r="C5" s="41">
        <v>7</v>
      </c>
      <c r="D5" s="41">
        <v>17</v>
      </c>
      <c r="E5" s="41">
        <v>5</v>
      </c>
      <c r="F5" s="41">
        <v>2</v>
      </c>
      <c r="G5" s="36">
        <f t="shared" si="1"/>
        <v>7</v>
      </c>
      <c r="H5" s="36" t="s">
        <v>116</v>
      </c>
      <c r="I5" s="31">
        <f t="shared" si="0"/>
        <v>100</v>
      </c>
      <c r="J5" s="47"/>
    </row>
    <row r="6" spans="1:10" ht="24.6" customHeight="1">
      <c r="A6" s="29" t="s">
        <v>27</v>
      </c>
      <c r="B6" s="41">
        <v>18</v>
      </c>
      <c r="C6" s="41">
        <v>18</v>
      </c>
      <c r="D6" s="41">
        <v>9</v>
      </c>
      <c r="E6" s="41">
        <v>15</v>
      </c>
      <c r="F6" s="41">
        <v>3</v>
      </c>
      <c r="G6" s="36">
        <f t="shared" si="1"/>
        <v>18</v>
      </c>
      <c r="H6" s="36" t="s">
        <v>116</v>
      </c>
      <c r="I6" s="31">
        <f t="shared" si="0"/>
        <v>100</v>
      </c>
      <c r="J6" s="47"/>
    </row>
    <row r="7" spans="1:10" ht="24.6" customHeight="1">
      <c r="A7" s="29" t="s">
        <v>53</v>
      </c>
      <c r="B7" s="41">
        <v>57</v>
      </c>
      <c r="C7" s="41">
        <v>57</v>
      </c>
      <c r="D7" s="41">
        <v>58</v>
      </c>
      <c r="E7" s="41">
        <v>44</v>
      </c>
      <c r="F7" s="41">
        <v>13</v>
      </c>
      <c r="G7" s="36">
        <f t="shared" si="1"/>
        <v>57</v>
      </c>
      <c r="H7" s="36" t="s">
        <v>117</v>
      </c>
      <c r="I7" s="31">
        <f t="shared" si="0"/>
        <v>100</v>
      </c>
      <c r="J7" s="47"/>
    </row>
    <row r="8" spans="1:10" ht="24.6" customHeight="1">
      <c r="A8" s="29" t="s">
        <v>54</v>
      </c>
      <c r="B8" s="41">
        <v>11</v>
      </c>
      <c r="C8" s="41">
        <v>11</v>
      </c>
      <c r="D8" s="41">
        <v>0</v>
      </c>
      <c r="E8" s="41">
        <v>8</v>
      </c>
      <c r="F8" s="41">
        <v>0</v>
      </c>
      <c r="G8" s="36">
        <f t="shared" si="1"/>
        <v>8</v>
      </c>
      <c r="H8" s="36" t="s">
        <v>118</v>
      </c>
      <c r="I8" s="31">
        <f t="shared" si="0"/>
        <v>72.727272727272734</v>
      </c>
      <c r="J8" s="32"/>
    </row>
    <row r="9" spans="1:10" ht="24.6" customHeight="1">
      <c r="A9" s="41" t="s">
        <v>4</v>
      </c>
      <c r="B9" s="41">
        <f t="shared" ref="B9:G9" si="2">SUM(B2:B8)</f>
        <v>119</v>
      </c>
      <c r="C9" s="41">
        <f t="shared" si="2"/>
        <v>119</v>
      </c>
      <c r="D9" s="41">
        <f t="shared" si="2"/>
        <v>104</v>
      </c>
      <c r="E9" s="41">
        <f t="shared" si="2"/>
        <v>93</v>
      </c>
      <c r="F9" s="41">
        <f t="shared" si="2"/>
        <v>23</v>
      </c>
      <c r="G9" s="41">
        <f t="shared" si="2"/>
        <v>116</v>
      </c>
      <c r="H9" s="50"/>
      <c r="I9" s="31">
        <f t="shared" si="0"/>
        <v>97.47899159663865</v>
      </c>
      <c r="J9" s="47"/>
    </row>
    <row r="10" spans="1:10">
      <c r="A10" s="48"/>
      <c r="B10" s="37"/>
      <c r="C10" s="37"/>
      <c r="D10" s="37"/>
      <c r="E10" s="37"/>
      <c r="F10" s="37"/>
      <c r="G10" s="37"/>
      <c r="H10" s="49"/>
      <c r="I10" s="49"/>
    </row>
    <row r="11" spans="1:10" ht="24.6" customHeight="1">
      <c r="A11" s="52" t="s">
        <v>80</v>
      </c>
    </row>
    <row r="12" spans="1:10">
      <c r="A12" s="52" t="s">
        <v>82</v>
      </c>
    </row>
    <row r="13" spans="1:10">
      <c r="A13" s="52" t="s">
        <v>84</v>
      </c>
    </row>
    <row r="14" spans="1:10">
      <c r="A14" s="52" t="s">
        <v>86</v>
      </c>
    </row>
    <row r="15" spans="1:10" ht="24.6" customHeight="1"/>
    <row r="16" spans="1:10" ht="24.6" customHeight="1"/>
    <row r="17" ht="24.6" customHeight="1"/>
    <row r="18" ht="24.6" customHeight="1"/>
    <row r="19" ht="24.6" customHeight="1"/>
    <row r="20" ht="24.6" customHeight="1"/>
    <row r="21" ht="24.6" customHeight="1"/>
    <row r="22" ht="24.6" customHeight="1"/>
    <row r="23" ht="24.6" customHeight="1"/>
    <row r="24" ht="24.6" customHeight="1"/>
    <row r="25" ht="24.6" customHeight="1"/>
    <row r="26" ht="24.6" customHeight="1"/>
    <row r="27" ht="24.6" customHeight="1"/>
    <row r="28" ht="24.6" customHeight="1"/>
    <row r="29" ht="24.6" customHeight="1"/>
    <row r="30" ht="24.6" customHeight="1"/>
    <row r="31" ht="24.6" customHeight="1"/>
    <row r="32" ht="24.6" customHeight="1"/>
    <row r="33" ht="24.6" customHeight="1"/>
    <row r="34" ht="24.6" customHeight="1"/>
    <row r="35" ht="24.6" customHeight="1"/>
    <row r="36" ht="24.6" customHeight="1"/>
    <row r="37" ht="24.6" customHeight="1"/>
    <row r="38" ht="24.6" customHeight="1"/>
    <row r="39" ht="24.6" customHeight="1"/>
    <row r="40" ht="24.6" customHeight="1"/>
    <row r="41" ht="24.6" customHeight="1"/>
    <row r="42" ht="24.6" customHeight="1"/>
    <row r="43" ht="24.6" customHeight="1"/>
    <row r="44" ht="24.6" customHeight="1"/>
    <row r="45" ht="24.6" customHeight="1"/>
    <row r="46" ht="24.6" customHeight="1"/>
    <row r="47" ht="24.6" customHeight="1"/>
    <row r="48" ht="24.6" customHeight="1"/>
    <row r="49" ht="24.6" customHeight="1"/>
    <row r="50" ht="24.6" customHeight="1"/>
  </sheetData>
  <phoneticPr fontId="2" type="noConversion"/>
  <pageMargins left="0.39370078740157483" right="0.39370078740157483" top="0.9055118110236221" bottom="0.19685039370078741" header="0.51181102362204722" footer="0.51181102362204722"/>
  <pageSetup paperSize="9" scale="98" orientation="portrait" verticalDpi="720" r:id="rId1"/>
  <headerFooter alignWithMargins="0">
    <oddHeader>&amp;C&amp;"標楷體,粗體"&amp;16 101學年度研究所碩士在職專班新生註冊人數統計表
&amp;R
印表日期：&amp;D</oddHeader>
    <oddFooter>&amp;C&amp;"標楷體,粗體"AR-101-306-2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54"/>
  <sheetViews>
    <sheetView workbookViewId="0">
      <selection activeCell="G41" sqref="G41"/>
    </sheetView>
  </sheetViews>
  <sheetFormatPr defaultRowHeight="16.2"/>
  <cols>
    <col min="1" max="1" width="21.19921875" style="20" bestFit="1" customWidth="1"/>
    <col min="2" max="2" width="7.69921875" style="20" bestFit="1" customWidth="1"/>
    <col min="3" max="7" width="6.5" style="20" customWidth="1"/>
    <col min="8" max="8" width="7.796875" style="20" customWidth="1"/>
    <col min="9" max="9" width="8.8984375" style="20" customWidth="1"/>
    <col min="10" max="10" width="4.09765625" style="20" customWidth="1"/>
    <col min="11" max="11" width="2.19921875" style="20" customWidth="1"/>
    <col min="12" max="12" width="7.69921875" style="20" customWidth="1"/>
    <col min="13" max="13" width="8.296875" style="20" customWidth="1"/>
    <col min="14" max="14" width="9.09765625" style="20" customWidth="1"/>
    <col min="15" max="16384" width="8.796875" style="20"/>
  </cols>
  <sheetData>
    <row r="1" spans="1:14" ht="33.6" customHeight="1">
      <c r="A1" s="97" t="s">
        <v>0</v>
      </c>
      <c r="B1" s="98"/>
      <c r="C1" s="14" t="s">
        <v>33</v>
      </c>
      <c r="D1" s="14" t="s">
        <v>32</v>
      </c>
      <c r="E1" s="14" t="s">
        <v>31</v>
      </c>
      <c r="F1" s="14" t="s">
        <v>35</v>
      </c>
      <c r="G1" s="14" t="s">
        <v>36</v>
      </c>
      <c r="H1" s="27" t="s">
        <v>42</v>
      </c>
      <c r="I1" s="14" t="s">
        <v>34</v>
      </c>
      <c r="J1" s="96" t="s">
        <v>38</v>
      </c>
      <c r="K1" s="96"/>
      <c r="L1" s="51" t="s">
        <v>89</v>
      </c>
      <c r="M1" s="27" t="s">
        <v>49</v>
      </c>
      <c r="N1" s="13" t="s">
        <v>46</v>
      </c>
    </row>
    <row r="2" spans="1:14" ht="19.2" customHeight="1">
      <c r="A2" s="21" t="s">
        <v>43</v>
      </c>
      <c r="B2" s="21" t="s">
        <v>29</v>
      </c>
      <c r="C2" s="13">
        <v>3</v>
      </c>
      <c r="D2" s="13">
        <v>3</v>
      </c>
      <c r="E2" s="13">
        <v>0</v>
      </c>
      <c r="F2" s="13">
        <v>3</v>
      </c>
      <c r="G2" s="13">
        <v>0</v>
      </c>
      <c r="H2" s="101">
        <v>0</v>
      </c>
      <c r="I2" s="15">
        <f>F2+G2</f>
        <v>3</v>
      </c>
      <c r="J2" s="22"/>
      <c r="K2" s="17"/>
      <c r="L2" s="15" t="s">
        <v>119</v>
      </c>
      <c r="M2" s="31">
        <f>I2/(C2+J2)*100</f>
        <v>100</v>
      </c>
      <c r="N2" s="32"/>
    </row>
    <row r="3" spans="1:14" ht="19.2" customHeight="1">
      <c r="A3" s="21" t="s">
        <v>43</v>
      </c>
      <c r="B3" s="21" t="s">
        <v>30</v>
      </c>
      <c r="C3" s="13">
        <v>3</v>
      </c>
      <c r="D3" s="13">
        <v>3</v>
      </c>
      <c r="E3" s="13">
        <v>0</v>
      </c>
      <c r="F3" s="13">
        <v>2</v>
      </c>
      <c r="G3" s="13">
        <v>0</v>
      </c>
      <c r="H3" s="102"/>
      <c r="I3" s="15">
        <f t="shared" ref="I3:I7" si="0">F3+G3</f>
        <v>2</v>
      </c>
      <c r="J3" s="22"/>
      <c r="K3" s="17"/>
      <c r="L3" s="15" t="s">
        <v>119</v>
      </c>
      <c r="M3" s="31">
        <f>I3/(C3+J3)*100</f>
        <v>66.666666666666657</v>
      </c>
      <c r="N3" s="32"/>
    </row>
    <row r="4" spans="1:14" ht="19.2" customHeight="1">
      <c r="A4" s="21" t="s">
        <v>44</v>
      </c>
      <c r="B4" s="21" t="s">
        <v>29</v>
      </c>
      <c r="C4" s="99">
        <v>2</v>
      </c>
      <c r="D4" s="13">
        <v>0</v>
      </c>
      <c r="E4" s="13">
        <v>0</v>
      </c>
      <c r="F4" s="13">
        <v>0</v>
      </c>
      <c r="G4" s="13">
        <v>0</v>
      </c>
      <c r="H4" s="101">
        <v>0</v>
      </c>
      <c r="I4" s="15">
        <f t="shared" si="0"/>
        <v>0</v>
      </c>
      <c r="J4" s="16" t="s">
        <v>73</v>
      </c>
      <c r="K4" s="19"/>
      <c r="L4" s="24"/>
      <c r="M4" s="94">
        <f>(I4+I5)/C4*100</f>
        <v>100</v>
      </c>
      <c r="N4" s="32"/>
    </row>
    <row r="5" spans="1:14" ht="19.2" customHeight="1">
      <c r="A5" s="21" t="s">
        <v>44</v>
      </c>
      <c r="B5" s="21" t="s">
        <v>30</v>
      </c>
      <c r="C5" s="100"/>
      <c r="D5" s="13">
        <v>2</v>
      </c>
      <c r="E5" s="13">
        <v>0</v>
      </c>
      <c r="F5" s="13">
        <v>2</v>
      </c>
      <c r="G5" s="13">
        <v>0</v>
      </c>
      <c r="H5" s="102"/>
      <c r="I5" s="15">
        <f t="shared" si="0"/>
        <v>2</v>
      </c>
      <c r="J5" s="16" t="s">
        <v>70</v>
      </c>
      <c r="K5" s="19"/>
      <c r="L5" s="24" t="s">
        <v>119</v>
      </c>
      <c r="M5" s="95"/>
      <c r="N5" s="32"/>
    </row>
    <row r="6" spans="1:14" ht="19.2" customHeight="1">
      <c r="A6" s="21" t="s">
        <v>45</v>
      </c>
      <c r="B6" s="21" t="s">
        <v>29</v>
      </c>
      <c r="C6" s="99">
        <v>2</v>
      </c>
      <c r="D6" s="13">
        <v>0</v>
      </c>
      <c r="E6" s="13">
        <v>0</v>
      </c>
      <c r="F6" s="13">
        <v>0</v>
      </c>
      <c r="G6" s="13">
        <v>0</v>
      </c>
      <c r="H6" s="101">
        <v>0</v>
      </c>
      <c r="I6" s="15">
        <f t="shared" si="0"/>
        <v>0</v>
      </c>
      <c r="J6" s="16"/>
      <c r="K6" s="19"/>
      <c r="L6" s="24"/>
      <c r="M6" s="94">
        <f>(I6+I7)/(C6+J6)*100</f>
        <v>0</v>
      </c>
      <c r="N6" s="32"/>
    </row>
    <row r="7" spans="1:14" ht="19.2" customHeight="1">
      <c r="A7" s="21" t="s">
        <v>45</v>
      </c>
      <c r="B7" s="21" t="s">
        <v>30</v>
      </c>
      <c r="C7" s="100"/>
      <c r="D7" s="13">
        <v>0</v>
      </c>
      <c r="E7" s="13">
        <v>0</v>
      </c>
      <c r="F7" s="13">
        <v>0</v>
      </c>
      <c r="G7" s="13">
        <v>0</v>
      </c>
      <c r="H7" s="102"/>
      <c r="I7" s="15">
        <f t="shared" si="0"/>
        <v>0</v>
      </c>
      <c r="J7" s="16"/>
      <c r="K7" s="19"/>
      <c r="L7" s="60"/>
      <c r="M7" s="95"/>
      <c r="N7" s="32"/>
    </row>
    <row r="8" spans="1:14" ht="19.2" customHeight="1">
      <c r="A8" s="97" t="s">
        <v>4</v>
      </c>
      <c r="B8" s="98"/>
      <c r="C8" s="13">
        <f>SUM(C2:C6)</f>
        <v>10</v>
      </c>
      <c r="D8" s="13">
        <f>SUM(D2:D7)</f>
        <v>8</v>
      </c>
      <c r="E8" s="13">
        <f>SUM(E2:E7)</f>
        <v>0</v>
      </c>
      <c r="F8" s="13">
        <f>SUM(F2:F7)</f>
        <v>7</v>
      </c>
      <c r="G8" s="13">
        <f>SUM(G2:G7)</f>
        <v>0</v>
      </c>
      <c r="H8" s="13">
        <f>SUM(H2:H6)</f>
        <v>0</v>
      </c>
      <c r="I8" s="13">
        <f>SUM(I2:I6)</f>
        <v>7</v>
      </c>
      <c r="J8" s="28"/>
      <c r="K8" s="18"/>
      <c r="L8" s="13"/>
      <c r="M8" s="31">
        <f>I8/(C8+J8)*100</f>
        <v>70</v>
      </c>
      <c r="N8" s="26"/>
    </row>
    <row r="11" spans="1:14">
      <c r="A11" s="52" t="s">
        <v>80</v>
      </c>
    </row>
    <row r="12" spans="1:14">
      <c r="A12" s="20" t="s">
        <v>81</v>
      </c>
    </row>
    <row r="13" spans="1:14">
      <c r="A13" s="20" t="s">
        <v>83</v>
      </c>
    </row>
    <row r="14" spans="1:14">
      <c r="A14" s="20" t="s">
        <v>85</v>
      </c>
    </row>
    <row r="15" spans="1:14" ht="24.6" customHeight="1"/>
    <row r="16" spans="1:14" ht="24.6" customHeight="1"/>
    <row r="17" ht="24.6" customHeight="1"/>
    <row r="18" ht="24.6" customHeight="1"/>
    <row r="19" ht="24.6" customHeight="1"/>
    <row r="20" ht="24.6" customHeight="1"/>
    <row r="21" ht="24.6" customHeight="1"/>
    <row r="22" ht="24.6" customHeight="1"/>
    <row r="23" ht="24.6" customHeight="1"/>
    <row r="24" ht="24.6" customHeight="1"/>
    <row r="25" ht="24.6" customHeight="1"/>
    <row r="26" ht="24.6" customHeight="1"/>
    <row r="27" ht="24.6" customHeight="1"/>
    <row r="28" ht="24.6" customHeight="1"/>
    <row r="29" ht="24.6" customHeight="1"/>
    <row r="30" ht="24.6" customHeight="1"/>
    <row r="31" ht="24.6" customHeight="1"/>
    <row r="32" ht="24.6" customHeight="1"/>
    <row r="33" ht="24.6" customHeight="1"/>
    <row r="34" ht="24.6" customHeight="1"/>
    <row r="35" ht="24.6" customHeight="1"/>
    <row r="36" ht="24.6" customHeight="1"/>
    <row r="37" ht="24.6" customHeight="1"/>
    <row r="38" ht="24.6" customHeight="1"/>
    <row r="39" ht="24.6" customHeight="1"/>
    <row r="40" ht="24.6" customHeight="1"/>
    <row r="41" ht="24.6" customHeight="1"/>
    <row r="42" ht="24.6" customHeight="1"/>
    <row r="43" ht="24.6" customHeight="1"/>
    <row r="44" ht="24.6" customHeight="1"/>
    <row r="45" ht="24.6" customHeight="1"/>
    <row r="46" ht="24.6" customHeight="1"/>
    <row r="47" ht="24.6" customHeight="1"/>
    <row r="48" ht="24.6" customHeight="1"/>
    <row r="49" ht="24.6" customHeight="1"/>
    <row r="50" ht="24.6" customHeight="1"/>
    <row r="51" ht="24.6" customHeight="1"/>
    <row r="52" ht="24.6" customHeight="1"/>
    <row r="53" ht="24.6" customHeight="1"/>
    <row r="54" ht="24.6" customHeight="1"/>
  </sheetData>
  <mergeCells count="10">
    <mergeCell ref="M4:M5"/>
    <mergeCell ref="M6:M7"/>
    <mergeCell ref="J1:K1"/>
    <mergeCell ref="A1:B1"/>
    <mergeCell ref="A8:B8"/>
    <mergeCell ref="C4:C5"/>
    <mergeCell ref="C6:C7"/>
    <mergeCell ref="H2:H3"/>
    <mergeCell ref="H4:H5"/>
    <mergeCell ref="H6:H7"/>
  </mergeCells>
  <phoneticPr fontId="2" type="noConversion"/>
  <pageMargins left="0.74803149606299213" right="0.74803149606299213" top="0.94488188976377963" bottom="0.19685039370078741" header="0.51181102362204722" footer="0.51181102362204722"/>
  <pageSetup paperSize="9" scale="74" orientation="portrait" r:id="rId1"/>
  <headerFooter alignWithMargins="0">
    <oddHeader>&amp;C&amp;"標楷體,粗體"&amp;16 101學年度研究所博士班新生註冊人數統計表&amp;R印表日期：&amp;D</oddHeader>
    <oddFooter>&amp;C&amp;"標楷體,粗體"AR-101-306-3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碩士班</vt:lpstr>
      <vt:lpstr>碩專班</vt:lpstr>
      <vt:lpstr>博士班</vt:lpstr>
    </vt:vector>
  </TitlesOfParts>
  <Company>靜宜大學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註冊組</dc:creator>
  <cp:lastModifiedBy>lung-OFFICE</cp:lastModifiedBy>
  <cp:lastPrinted>2013-09-25T05:24:24Z</cp:lastPrinted>
  <dcterms:created xsi:type="dcterms:W3CDTF">2007-08-31T06:35:51Z</dcterms:created>
  <dcterms:modified xsi:type="dcterms:W3CDTF">2013-09-25T05:28:58Z</dcterms:modified>
</cp:coreProperties>
</file>