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綜合業務組網頁\html\05_STATISTICS_統計報表\S2_新生註冊人數統計-轉學生\"/>
    </mc:Choice>
  </mc:AlternateContent>
  <bookViews>
    <workbookView xWindow="-120" yWindow="-120" windowWidth="29040" windowHeight="15840"/>
  </bookViews>
  <sheets>
    <sheet name="轉學生" sheetId="3" r:id="rId1"/>
  </sheets>
  <definedNames>
    <definedName name="_xlnm.Print_Area" localSheetId="0">轉學生!$A$1:$Z$66</definedName>
    <definedName name="_xlnm.Print_Titles" localSheetId="0">轉學生!$1:$5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3" l="1"/>
  <c r="Y15" i="3"/>
  <c r="Y17" i="3"/>
  <c r="S26" i="3"/>
  <c r="S25" i="3"/>
  <c r="Z40" i="3"/>
  <c r="T40" i="3"/>
  <c r="X40" i="3" s="1"/>
  <c r="S40" i="3"/>
  <c r="W40" i="3" s="1"/>
  <c r="L40" i="3"/>
  <c r="K40" i="3"/>
  <c r="J40" i="3"/>
  <c r="I40" i="3"/>
  <c r="D40" i="3"/>
  <c r="Z38" i="3"/>
  <c r="Y38" i="3"/>
  <c r="T38" i="3"/>
  <c r="X38" i="3" s="1"/>
  <c r="S38" i="3"/>
  <c r="W38" i="3" s="1"/>
  <c r="L38" i="3"/>
  <c r="K38" i="3"/>
  <c r="J38" i="3"/>
  <c r="I38" i="3"/>
  <c r="D38" i="3"/>
  <c r="Z14" i="3"/>
  <c r="T14" i="3"/>
  <c r="X14" i="3" s="1"/>
  <c r="S14" i="3"/>
  <c r="Y14" i="3" s="1"/>
  <c r="K14" i="3"/>
  <c r="J14" i="3"/>
  <c r="I14" i="3"/>
  <c r="D14" i="3"/>
  <c r="Z10" i="3"/>
  <c r="T10" i="3"/>
  <c r="X10" i="3" s="1"/>
  <c r="S10" i="3"/>
  <c r="W10" i="3" s="1"/>
  <c r="L10" i="3"/>
  <c r="K10" i="3"/>
  <c r="J10" i="3"/>
  <c r="I10" i="3"/>
  <c r="D10" i="3"/>
  <c r="Z8" i="3"/>
  <c r="T8" i="3"/>
  <c r="X8" i="3" s="1"/>
  <c r="S8" i="3"/>
  <c r="Y8" i="3" s="1"/>
  <c r="L8" i="3"/>
  <c r="K8" i="3"/>
  <c r="J8" i="3"/>
  <c r="I8" i="3"/>
  <c r="D8" i="3"/>
  <c r="S36" i="3"/>
  <c r="S37" i="3"/>
  <c r="S17" i="3"/>
  <c r="Y40" i="3" l="1"/>
  <c r="Y10" i="3"/>
  <c r="W14" i="3"/>
  <c r="W8" i="3"/>
  <c r="W17" i="3"/>
  <c r="Z46" i="3" l="1"/>
  <c r="Y46" i="3"/>
  <c r="T46" i="3"/>
  <c r="X46" i="3" s="1"/>
  <c r="S46" i="3"/>
  <c r="W46" i="3" s="1"/>
  <c r="L46" i="3"/>
  <c r="K46" i="3"/>
  <c r="J46" i="3"/>
  <c r="I46" i="3"/>
  <c r="D46" i="3"/>
  <c r="I15" i="3" l="1"/>
  <c r="I13" i="3"/>
  <c r="K59" i="3" l="1"/>
  <c r="K60" i="3"/>
  <c r="K61" i="3"/>
  <c r="K58" i="3"/>
  <c r="L59" i="3"/>
  <c r="Z51" i="3"/>
  <c r="S51" i="3" l="1"/>
  <c r="T51" i="3"/>
  <c r="X51" i="3" s="1"/>
  <c r="L51" i="3"/>
  <c r="L52" i="3"/>
  <c r="L53" i="3"/>
  <c r="J51" i="3"/>
  <c r="I51" i="3"/>
  <c r="K51" i="3"/>
  <c r="K7" i="3"/>
  <c r="K9" i="3"/>
  <c r="K11" i="3"/>
  <c r="K12" i="3"/>
  <c r="K13" i="3"/>
  <c r="K15" i="3"/>
  <c r="K16" i="3"/>
  <c r="Z61" i="3"/>
  <c r="T61" i="3"/>
  <c r="X61" i="3" s="1"/>
  <c r="S61" i="3"/>
  <c r="L61" i="3"/>
  <c r="J61" i="3"/>
  <c r="I61" i="3"/>
  <c r="D61" i="3"/>
  <c r="T60" i="3"/>
  <c r="X60" i="3" s="1"/>
  <c r="S60" i="3"/>
  <c r="L60" i="3"/>
  <c r="J60" i="3"/>
  <c r="I60" i="3"/>
  <c r="D60" i="3"/>
  <c r="Z59" i="3"/>
  <c r="T59" i="3"/>
  <c r="X59" i="3" s="1"/>
  <c r="S59" i="3"/>
  <c r="W59" i="3" s="1"/>
  <c r="J59" i="3"/>
  <c r="I59" i="3"/>
  <c r="D59" i="3"/>
  <c r="Z58" i="3"/>
  <c r="T58" i="3"/>
  <c r="X58" i="3" s="1"/>
  <c r="S58" i="3"/>
  <c r="W58" i="3" s="1"/>
  <c r="L58" i="3"/>
  <c r="J58" i="3"/>
  <c r="I58" i="3"/>
  <c r="D58" i="3"/>
  <c r="D51" i="3"/>
  <c r="Z48" i="3"/>
  <c r="T48" i="3"/>
  <c r="X48" i="3" s="1"/>
  <c r="S48" i="3"/>
  <c r="W48" i="3" s="1"/>
  <c r="L48" i="3"/>
  <c r="K48" i="3"/>
  <c r="J48" i="3"/>
  <c r="I48" i="3"/>
  <c r="D48" i="3"/>
  <c r="Z41" i="3"/>
  <c r="Z42" i="3"/>
  <c r="Y41" i="3"/>
  <c r="T41" i="3"/>
  <c r="X41" i="3" s="1"/>
  <c r="T42" i="3"/>
  <c r="X42" i="3" s="1"/>
  <c r="S41" i="3"/>
  <c r="W41" i="3" s="1"/>
  <c r="S42" i="3"/>
  <c r="W42" i="3" s="1"/>
  <c r="L41" i="3"/>
  <c r="L42" i="3"/>
  <c r="K41" i="3"/>
  <c r="K42" i="3"/>
  <c r="J41" i="3"/>
  <c r="J42" i="3"/>
  <c r="I41" i="3"/>
  <c r="I42" i="3"/>
  <c r="D41" i="3"/>
  <c r="D42" i="3"/>
  <c r="Z30" i="3"/>
  <c r="T30" i="3"/>
  <c r="X30" i="3" s="1"/>
  <c r="S30" i="3"/>
  <c r="Y30" i="3" s="1"/>
  <c r="L30" i="3"/>
  <c r="K30" i="3"/>
  <c r="J30" i="3"/>
  <c r="I30" i="3"/>
  <c r="D30" i="3"/>
  <c r="Z29" i="3"/>
  <c r="T29" i="3"/>
  <c r="X29" i="3" s="1"/>
  <c r="S29" i="3"/>
  <c r="Y29" i="3" s="1"/>
  <c r="L29" i="3"/>
  <c r="K29" i="3"/>
  <c r="J29" i="3"/>
  <c r="I29" i="3"/>
  <c r="D29" i="3"/>
  <c r="Z37" i="3"/>
  <c r="Y37" i="3"/>
  <c r="T37" i="3"/>
  <c r="X37" i="3" s="1"/>
  <c r="W37" i="3"/>
  <c r="L37" i="3"/>
  <c r="K37" i="3"/>
  <c r="J37" i="3"/>
  <c r="I37" i="3"/>
  <c r="D37" i="3"/>
  <c r="Z17" i="3"/>
  <c r="T17" i="3"/>
  <c r="X17" i="3" s="1"/>
  <c r="L17" i="3"/>
  <c r="K17" i="3"/>
  <c r="J17" i="3"/>
  <c r="I17" i="3"/>
  <c r="D17" i="3"/>
  <c r="Y59" i="3" l="1"/>
  <c r="W51" i="3"/>
  <c r="Y51" i="3"/>
  <c r="Z60" i="3"/>
  <c r="Y48" i="3"/>
  <c r="Y42" i="3"/>
  <c r="Y58" i="3"/>
  <c r="W29" i="3"/>
  <c r="W30" i="3"/>
  <c r="Z27" i="3"/>
  <c r="Z26" i="3"/>
  <c r="V33" i="3" l="1"/>
  <c r="U33" i="3"/>
  <c r="O33" i="3"/>
  <c r="P33" i="3"/>
  <c r="M33" i="3"/>
  <c r="N33" i="3"/>
  <c r="E33" i="3"/>
  <c r="F33" i="3"/>
  <c r="Z53" i="3" l="1"/>
  <c r="T53" i="3"/>
  <c r="X53" i="3" s="1"/>
  <c r="S53" i="3"/>
  <c r="W53" i="3" s="1"/>
  <c r="K53" i="3"/>
  <c r="J53" i="3"/>
  <c r="I53" i="3"/>
  <c r="D53" i="3"/>
  <c r="Z54" i="3"/>
  <c r="T54" i="3"/>
  <c r="X54" i="3" s="1"/>
  <c r="S54" i="3"/>
  <c r="W54" i="3" s="1"/>
  <c r="L54" i="3"/>
  <c r="K54" i="3"/>
  <c r="J54" i="3"/>
  <c r="I54" i="3"/>
  <c r="D54" i="3"/>
  <c r="T31" i="3"/>
  <c r="T32" i="3"/>
  <c r="S31" i="3"/>
  <c r="S32" i="3"/>
  <c r="L31" i="3"/>
  <c r="L32" i="3"/>
  <c r="K31" i="3"/>
  <c r="K32" i="3"/>
  <c r="J31" i="3"/>
  <c r="J32" i="3"/>
  <c r="I31" i="3"/>
  <c r="I32" i="3"/>
  <c r="D31" i="3"/>
  <c r="D32" i="3"/>
  <c r="Z44" i="3"/>
  <c r="Z45" i="3"/>
  <c r="Z47" i="3"/>
  <c r="Y44" i="3"/>
  <c r="Y45" i="3"/>
  <c r="Y47" i="3"/>
  <c r="T44" i="3"/>
  <c r="X44" i="3" s="1"/>
  <c r="T45" i="3"/>
  <c r="X45" i="3" s="1"/>
  <c r="T47" i="3"/>
  <c r="X47" i="3" s="1"/>
  <c r="S44" i="3"/>
  <c r="W44" i="3" s="1"/>
  <c r="S45" i="3"/>
  <c r="W45" i="3" s="1"/>
  <c r="S47" i="3"/>
  <c r="W47" i="3" s="1"/>
  <c r="L44" i="3"/>
  <c r="L45" i="3"/>
  <c r="L47" i="3"/>
  <c r="K44" i="3"/>
  <c r="K45" i="3"/>
  <c r="K47" i="3"/>
  <c r="J44" i="3"/>
  <c r="J45" i="3"/>
  <c r="J47" i="3"/>
  <c r="I44" i="3"/>
  <c r="I45" i="3"/>
  <c r="I47" i="3"/>
  <c r="D44" i="3"/>
  <c r="D45" i="3"/>
  <c r="D47" i="3"/>
  <c r="D43" i="3"/>
  <c r="I43" i="3"/>
  <c r="J43" i="3"/>
  <c r="K43" i="3"/>
  <c r="L43" i="3"/>
  <c r="S43" i="3"/>
  <c r="W43" i="3" s="1"/>
  <c r="T43" i="3"/>
  <c r="X43" i="3" s="1"/>
  <c r="Z43" i="3"/>
  <c r="H33" i="3"/>
  <c r="G33" i="3"/>
  <c r="Y54" i="3" l="1"/>
  <c r="Z32" i="3"/>
  <c r="X32" i="3"/>
  <c r="Z31" i="3"/>
  <c r="X31" i="3"/>
  <c r="Y43" i="3"/>
  <c r="Y53" i="3"/>
  <c r="C33" i="3"/>
  <c r="B33" i="3"/>
  <c r="V62" i="3" l="1"/>
  <c r="U62" i="3"/>
  <c r="P62" i="3"/>
  <c r="O62" i="3"/>
  <c r="N62" i="3"/>
  <c r="M62" i="3"/>
  <c r="H62" i="3"/>
  <c r="G62" i="3"/>
  <c r="F62" i="3"/>
  <c r="E62" i="3"/>
  <c r="C62" i="3"/>
  <c r="B62" i="3"/>
  <c r="D11" i="3"/>
  <c r="I11" i="3"/>
  <c r="J11" i="3"/>
  <c r="L11" i="3"/>
  <c r="S11" i="3"/>
  <c r="Y11" i="3" s="1"/>
  <c r="T11" i="3"/>
  <c r="X11" i="3" s="1"/>
  <c r="Z11" i="3"/>
  <c r="W11" i="3" l="1"/>
  <c r="Z39" i="3"/>
  <c r="Z49" i="3"/>
  <c r="Z50" i="3"/>
  <c r="Z52" i="3"/>
  <c r="Z55" i="3"/>
  <c r="Z56" i="3"/>
  <c r="Z57" i="3"/>
  <c r="Z36" i="3"/>
  <c r="Z7" i="3"/>
  <c r="Z9" i="3"/>
  <c r="Z12" i="3"/>
  <c r="Z13" i="3"/>
  <c r="Z15" i="3"/>
  <c r="Z16" i="3"/>
  <c r="Z18" i="3"/>
  <c r="Z19" i="3"/>
  <c r="Z20" i="3"/>
  <c r="Z21" i="3"/>
  <c r="Z22" i="3"/>
  <c r="Z23" i="3"/>
  <c r="Z24" i="3"/>
  <c r="Z25" i="3"/>
  <c r="Z28" i="3"/>
  <c r="Z6" i="3"/>
  <c r="J57" i="3"/>
  <c r="J56" i="3"/>
  <c r="J55" i="3"/>
  <c r="J52" i="3"/>
  <c r="J50" i="3"/>
  <c r="J24" i="3"/>
  <c r="J23" i="3"/>
  <c r="J22" i="3"/>
  <c r="J21" i="3"/>
  <c r="J15" i="3"/>
  <c r="J13" i="3"/>
  <c r="J26" i="3"/>
  <c r="J27" i="3"/>
  <c r="J28" i="3"/>
  <c r="J39" i="3"/>
  <c r="J49" i="3"/>
  <c r="I36" i="3"/>
  <c r="J36" i="3"/>
  <c r="I25" i="3"/>
  <c r="I18" i="3"/>
  <c r="I19" i="3"/>
  <c r="I20" i="3"/>
  <c r="I9" i="3"/>
  <c r="I12" i="3"/>
  <c r="I6" i="3"/>
  <c r="K28" i="3"/>
  <c r="K27" i="3"/>
  <c r="K26" i="3"/>
  <c r="K24" i="3"/>
  <c r="K23" i="3"/>
  <c r="K22" i="3"/>
  <c r="K21" i="3"/>
  <c r="K18" i="3"/>
  <c r="K19" i="3"/>
  <c r="K20" i="3"/>
  <c r="K25" i="3"/>
  <c r="K56" i="3"/>
  <c r="K57" i="3"/>
  <c r="K55" i="3"/>
  <c r="K52" i="3"/>
  <c r="K50" i="3"/>
  <c r="K39" i="3"/>
  <c r="K49" i="3"/>
  <c r="K36" i="3"/>
  <c r="I56" i="3"/>
  <c r="I57" i="3"/>
  <c r="I55" i="3"/>
  <c r="I52" i="3"/>
  <c r="I50" i="3"/>
  <c r="K6" i="3"/>
  <c r="T28" i="3"/>
  <c r="X28" i="3" s="1"/>
  <c r="T27" i="3"/>
  <c r="X27" i="3" s="1"/>
  <c r="T26" i="3"/>
  <c r="X26" i="3" s="1"/>
  <c r="T25" i="3"/>
  <c r="X25" i="3" s="1"/>
  <c r="T24" i="3"/>
  <c r="X24" i="3" s="1"/>
  <c r="T23" i="3"/>
  <c r="X23" i="3" s="1"/>
  <c r="T22" i="3"/>
  <c r="X22" i="3" s="1"/>
  <c r="T21" i="3"/>
  <c r="X21" i="3" s="1"/>
  <c r="T20" i="3"/>
  <c r="X20" i="3" s="1"/>
  <c r="T19" i="3"/>
  <c r="X19" i="3" s="1"/>
  <c r="T18" i="3"/>
  <c r="X18" i="3" s="1"/>
  <c r="T16" i="3"/>
  <c r="X16" i="3" s="1"/>
  <c r="T15" i="3"/>
  <c r="X15" i="3" s="1"/>
  <c r="T13" i="3"/>
  <c r="X13" i="3" s="1"/>
  <c r="T12" i="3"/>
  <c r="X12" i="3" s="1"/>
  <c r="T9" i="3"/>
  <c r="X9" i="3" s="1"/>
  <c r="T7" i="3"/>
  <c r="X7" i="3" s="1"/>
  <c r="T6" i="3"/>
  <c r="J7" i="3"/>
  <c r="J9" i="3"/>
  <c r="J12" i="3"/>
  <c r="J16" i="3"/>
  <c r="J18" i="3"/>
  <c r="J19" i="3"/>
  <c r="J20" i="3"/>
  <c r="J25" i="3"/>
  <c r="J6" i="3"/>
  <c r="I7" i="3"/>
  <c r="I16" i="3"/>
  <c r="T57" i="3"/>
  <c r="X57" i="3" s="1"/>
  <c r="T56" i="3"/>
  <c r="X56" i="3" s="1"/>
  <c r="T55" i="3"/>
  <c r="X55" i="3" s="1"/>
  <c r="T52" i="3"/>
  <c r="X52" i="3" s="1"/>
  <c r="T50" i="3"/>
  <c r="X50" i="3" s="1"/>
  <c r="T49" i="3"/>
  <c r="X49" i="3" s="1"/>
  <c r="T39" i="3"/>
  <c r="X39" i="3" s="1"/>
  <c r="T36" i="3"/>
  <c r="S39" i="3"/>
  <c r="Y39" i="3" s="1"/>
  <c r="S49" i="3"/>
  <c r="Y49" i="3" s="1"/>
  <c r="S50" i="3"/>
  <c r="W50" i="3" s="1"/>
  <c r="S52" i="3"/>
  <c r="Y52" i="3" s="1"/>
  <c r="S55" i="3"/>
  <c r="Y55" i="3" s="1"/>
  <c r="S56" i="3"/>
  <c r="Y56" i="3" s="1"/>
  <c r="S57" i="3"/>
  <c r="W57" i="3" s="1"/>
  <c r="I49" i="3"/>
  <c r="I39" i="3"/>
  <c r="D39" i="3"/>
  <c r="L39" i="3"/>
  <c r="D18" i="3"/>
  <c r="L18" i="3"/>
  <c r="S18" i="3"/>
  <c r="L49" i="3"/>
  <c r="D49" i="3"/>
  <c r="D50" i="3"/>
  <c r="D52" i="3"/>
  <c r="D55" i="3"/>
  <c r="D56" i="3"/>
  <c r="D57" i="3"/>
  <c r="L57" i="3"/>
  <c r="L56" i="3"/>
  <c r="L55" i="3"/>
  <c r="L50" i="3"/>
  <c r="Y36" i="3"/>
  <c r="L36" i="3"/>
  <c r="D36" i="3"/>
  <c r="V63" i="3"/>
  <c r="E63" i="3"/>
  <c r="C63" i="3"/>
  <c r="Y25" i="3"/>
  <c r="L25" i="3"/>
  <c r="D25" i="3"/>
  <c r="S12" i="3"/>
  <c r="L12" i="3"/>
  <c r="D12" i="3"/>
  <c r="S15" i="3"/>
  <c r="S16" i="3"/>
  <c r="S19" i="3"/>
  <c r="Y19" i="3" s="1"/>
  <c r="S20" i="3"/>
  <c r="Y20" i="3" s="1"/>
  <c r="S21" i="3"/>
  <c r="W21" i="3" s="1"/>
  <c r="S22" i="3"/>
  <c r="Y22" i="3" s="1"/>
  <c r="S23" i="3"/>
  <c r="Y23" i="3" s="1"/>
  <c r="S24" i="3"/>
  <c r="Y24" i="3" s="1"/>
  <c r="Y26" i="3"/>
  <c r="W27" i="3"/>
  <c r="S28" i="3"/>
  <c r="W28" i="3" s="1"/>
  <c r="S7" i="3"/>
  <c r="S9" i="3"/>
  <c r="W9" i="3" s="1"/>
  <c r="S13" i="3"/>
  <c r="S6" i="3"/>
  <c r="Y6" i="3" s="1"/>
  <c r="L28" i="3"/>
  <c r="L20" i="3"/>
  <c r="L19" i="3"/>
  <c r="L16" i="3"/>
  <c r="L15" i="3"/>
  <c r="L9" i="3"/>
  <c r="L7" i="3"/>
  <c r="L6" i="3"/>
  <c r="D28" i="3"/>
  <c r="D27" i="3"/>
  <c r="D26" i="3"/>
  <c r="D24" i="3"/>
  <c r="D23" i="3"/>
  <c r="D22" i="3"/>
  <c r="D21" i="3"/>
  <c r="D20" i="3"/>
  <c r="D19" i="3"/>
  <c r="D16" i="3"/>
  <c r="D15" i="3"/>
  <c r="D13" i="3"/>
  <c r="D9" i="3"/>
  <c r="D7" i="3"/>
  <c r="D6" i="3"/>
  <c r="I26" i="3"/>
  <c r="I27" i="3"/>
  <c r="I28" i="3"/>
  <c r="I24" i="3"/>
  <c r="I23" i="3"/>
  <c r="I22" i="3"/>
  <c r="I21" i="3"/>
  <c r="N63" i="3"/>
  <c r="H63" i="3"/>
  <c r="Y12" i="3" l="1"/>
  <c r="W12" i="3"/>
  <c r="W16" i="3"/>
  <c r="X6" i="3"/>
  <c r="T33" i="3"/>
  <c r="Z33" i="3" s="1"/>
  <c r="L33" i="3"/>
  <c r="W13" i="3"/>
  <c r="Y13" i="3"/>
  <c r="W7" i="3"/>
  <c r="Y7" i="3"/>
  <c r="K33" i="3"/>
  <c r="W18" i="3"/>
  <c r="S33" i="3"/>
  <c r="W39" i="3"/>
  <c r="W36" i="3"/>
  <c r="D62" i="3"/>
  <c r="L62" i="3"/>
  <c r="D33" i="3"/>
  <c r="X36" i="3"/>
  <c r="T62" i="3"/>
  <c r="W49" i="3"/>
  <c r="S62" i="3"/>
  <c r="W25" i="3"/>
  <c r="W19" i="3"/>
  <c r="K62" i="3"/>
  <c r="I62" i="3"/>
  <c r="W52" i="3"/>
  <c r="I33" i="3"/>
  <c r="M63" i="3"/>
  <c r="O63" i="3"/>
  <c r="P63" i="3"/>
  <c r="U63" i="3"/>
  <c r="G63" i="3"/>
  <c r="I63" i="3" s="1"/>
  <c r="W56" i="3"/>
  <c r="W20" i="3"/>
  <c r="Y9" i="3"/>
  <c r="W22" i="3"/>
  <c r="Y50" i="3"/>
  <c r="B63" i="3"/>
  <c r="Y21" i="3"/>
  <c r="W23" i="3"/>
  <c r="Y28" i="3"/>
  <c r="W26" i="3"/>
  <c r="J33" i="3"/>
  <c r="Y27" i="3"/>
  <c r="Y57" i="3"/>
  <c r="F63" i="3"/>
  <c r="W6" i="3"/>
  <c r="W24" i="3"/>
  <c r="W15" i="3"/>
  <c r="W55" i="3"/>
  <c r="J62" i="3"/>
  <c r="Y18" i="3"/>
  <c r="X62" i="3" l="1"/>
  <c r="Z62" i="3"/>
  <c r="X33" i="3"/>
  <c r="L63" i="3"/>
  <c r="D63" i="3"/>
  <c r="K63" i="3"/>
  <c r="W33" i="3"/>
  <c r="Y33" i="3"/>
  <c r="S63" i="3"/>
  <c r="W62" i="3"/>
  <c r="Y62" i="3"/>
  <c r="J63" i="3"/>
  <c r="T63" i="3"/>
  <c r="X63" i="3" l="1"/>
  <c r="Z63" i="3"/>
  <c r="Y63" i="3"/>
  <c r="W63" i="3"/>
</calcChain>
</file>

<file path=xl/sharedStrings.xml><?xml version="1.0" encoding="utf-8"?>
<sst xmlns="http://schemas.openxmlformats.org/spreadsheetml/2006/main" count="136" uniqueCount="81">
  <si>
    <t>企管二</t>
  </si>
  <si>
    <t>國企二</t>
  </si>
  <si>
    <t>會計二</t>
  </si>
  <si>
    <t>資管二</t>
  </si>
  <si>
    <t>資工二</t>
  </si>
  <si>
    <t>資傳二</t>
  </si>
  <si>
    <t>小計</t>
    <phoneticPr fontId="1" type="noConversion"/>
  </si>
  <si>
    <t>靜　宜　大　學</t>
    <phoneticPr fontId="1" type="noConversion"/>
  </si>
  <si>
    <t>外加</t>
    <phoneticPr fontId="1" type="noConversion"/>
  </si>
  <si>
    <t>一般</t>
    <phoneticPr fontId="1" type="noConversion"/>
  </si>
  <si>
    <t>二年級小計</t>
    <phoneticPr fontId="1" type="noConversion"/>
  </si>
  <si>
    <t>三年級小計</t>
    <phoneticPr fontId="1" type="noConversion"/>
  </si>
  <si>
    <t>總計</t>
    <phoneticPr fontId="1" type="noConversion"/>
  </si>
  <si>
    <t>中文二</t>
    <phoneticPr fontId="1" type="noConversion"/>
  </si>
  <si>
    <t>英文二</t>
    <phoneticPr fontId="1" type="noConversion"/>
  </si>
  <si>
    <t>應化二</t>
    <phoneticPr fontId="1" type="noConversion"/>
  </si>
  <si>
    <t>化科二</t>
    <phoneticPr fontId="1" type="noConversion"/>
  </si>
  <si>
    <t>西文二</t>
    <phoneticPr fontId="1" type="noConversion"/>
  </si>
  <si>
    <t>正取生人數</t>
    <phoneticPr fontId="1" type="noConversion"/>
  </si>
  <si>
    <t>正取生註冊人數</t>
    <phoneticPr fontId="1" type="noConversion"/>
  </si>
  <si>
    <t>可遞補缺額</t>
    <phoneticPr fontId="1" type="noConversion"/>
  </si>
  <si>
    <t>備取生人數</t>
    <phoneticPr fontId="1" type="noConversion"/>
  </si>
  <si>
    <t>備取生註冊人數</t>
    <phoneticPr fontId="1" type="noConversion"/>
  </si>
  <si>
    <t>最後備取名次</t>
    <phoneticPr fontId="1" type="noConversion"/>
  </si>
  <si>
    <t>放棄入學</t>
    <phoneticPr fontId="1" type="noConversion"/>
  </si>
  <si>
    <t>正取</t>
    <phoneticPr fontId="1" type="noConversion"/>
  </si>
  <si>
    <t>備取</t>
    <phoneticPr fontId="1" type="noConversion"/>
  </si>
  <si>
    <t>總註冊率(缺額)</t>
    <phoneticPr fontId="1" type="noConversion"/>
  </si>
  <si>
    <t>總註冊率(正取數)</t>
    <phoneticPr fontId="1" type="noConversion"/>
  </si>
  <si>
    <t>財金二</t>
    <phoneticPr fontId="1" type="noConversion"/>
  </si>
  <si>
    <t>附註:總註冊率 = (總註冊人數-放棄入學)  / 公告缺額或正取人數</t>
    <phoneticPr fontId="1" type="noConversion"/>
  </si>
  <si>
    <t>公告缺額</t>
    <phoneticPr fontId="1" type="noConversion"/>
  </si>
  <si>
    <t>正取生註冊率</t>
    <phoneticPr fontId="1" type="noConversion"/>
  </si>
  <si>
    <t>食營二-食品組</t>
    <phoneticPr fontId="1" type="noConversion"/>
  </si>
  <si>
    <t>觀光二</t>
    <phoneticPr fontId="1" type="noConversion"/>
  </si>
  <si>
    <t>總註冊人數</t>
    <phoneticPr fontId="1" type="noConversion"/>
  </si>
  <si>
    <t>寰宇管理學程二</t>
    <phoneticPr fontId="1" type="noConversion"/>
  </si>
  <si>
    <t>企管三</t>
    <phoneticPr fontId="1" type="noConversion"/>
  </si>
  <si>
    <t>財金三</t>
    <phoneticPr fontId="1" type="noConversion"/>
  </si>
  <si>
    <t>資管三</t>
    <phoneticPr fontId="1" type="noConversion"/>
  </si>
  <si>
    <t>資工三</t>
    <phoneticPr fontId="1" type="noConversion"/>
  </si>
  <si>
    <t>資傳三</t>
    <phoneticPr fontId="1" type="noConversion"/>
  </si>
  <si>
    <t>資科二</t>
    <phoneticPr fontId="1" type="noConversion"/>
  </si>
  <si>
    <t>中文三</t>
    <phoneticPr fontId="1" type="noConversion"/>
  </si>
  <si>
    <t>資科三</t>
    <phoneticPr fontId="1" type="noConversion"/>
  </si>
  <si>
    <t>法律二</t>
    <phoneticPr fontId="1" type="noConversion"/>
  </si>
  <si>
    <t>台文二</t>
    <phoneticPr fontId="1" type="noConversion"/>
  </si>
  <si>
    <t>生態二</t>
    <phoneticPr fontId="1" type="noConversion"/>
  </si>
  <si>
    <t>財工二</t>
    <phoneticPr fontId="1" type="noConversion"/>
  </si>
  <si>
    <t>寰宇外語學程二</t>
    <phoneticPr fontId="1" type="noConversion"/>
  </si>
  <si>
    <t>寰宇外語學程三</t>
    <phoneticPr fontId="1" type="noConversion"/>
  </si>
  <si>
    <t>健康照顧原專班二</t>
    <phoneticPr fontId="1" type="noConversion"/>
  </si>
  <si>
    <t>法律原專班二</t>
    <phoneticPr fontId="1" type="noConversion"/>
  </si>
  <si>
    <t>西文三</t>
    <phoneticPr fontId="1" type="noConversion"/>
  </si>
  <si>
    <t>生態三</t>
    <phoneticPr fontId="1" type="noConversion"/>
  </si>
  <si>
    <t>財工三</t>
    <phoneticPr fontId="1" type="noConversion"/>
  </si>
  <si>
    <t>應化三</t>
    <phoneticPr fontId="1" type="noConversion"/>
  </si>
  <si>
    <t>食營三-食品組</t>
    <phoneticPr fontId="1" type="noConversion"/>
  </si>
  <si>
    <t>觀光三</t>
    <phoneticPr fontId="1" type="noConversion"/>
  </si>
  <si>
    <t>寰宇管理學程三</t>
    <phoneticPr fontId="1" type="noConversion"/>
  </si>
  <si>
    <t>英文三</t>
    <phoneticPr fontId="1" type="noConversion"/>
  </si>
  <si>
    <t>台文三</t>
    <phoneticPr fontId="1" type="noConversion"/>
  </si>
  <si>
    <t>法律三</t>
    <phoneticPr fontId="1" type="noConversion"/>
  </si>
  <si>
    <t>化科三</t>
    <phoneticPr fontId="1" type="noConversion"/>
  </si>
  <si>
    <t>國企三</t>
    <phoneticPr fontId="1" type="noConversion"/>
  </si>
  <si>
    <t>會計三</t>
    <phoneticPr fontId="1" type="noConversion"/>
  </si>
  <si>
    <t>健康照顧原專班三</t>
    <phoneticPr fontId="1" type="noConversion"/>
  </si>
  <si>
    <t>法律原專班三</t>
    <phoneticPr fontId="1" type="noConversion"/>
  </si>
  <si>
    <t>正取生註冊率</t>
    <phoneticPr fontId="1" type="noConversion"/>
  </si>
  <si>
    <t>12/22公告缺額</t>
    <phoneticPr fontId="1" type="noConversion"/>
  </si>
  <si>
    <t>食營二-營養組</t>
    <phoneticPr fontId="1" type="noConversion"/>
  </si>
  <si>
    <t>食營三-營養組</t>
    <phoneticPr fontId="1" type="noConversion"/>
  </si>
  <si>
    <t>112學年度第2學期轉學生註冊人數統計表</t>
    <phoneticPr fontId="1" type="noConversion"/>
  </si>
  <si>
    <t>日文二</t>
    <phoneticPr fontId="1" type="noConversion"/>
  </si>
  <si>
    <t>社工二</t>
    <phoneticPr fontId="1" type="noConversion"/>
  </si>
  <si>
    <t>大傳二</t>
    <phoneticPr fontId="1" type="noConversion"/>
  </si>
  <si>
    <t>日文三</t>
    <phoneticPr fontId="1" type="noConversion"/>
  </si>
  <si>
    <t>社工三</t>
    <phoneticPr fontId="1" type="noConversion"/>
  </si>
  <si>
    <t>AR-112-106-2</t>
    <phoneticPr fontId="1" type="noConversion"/>
  </si>
  <si>
    <t>外國學生共 2 位報到：觀光系三年級1位、寰管二年級1位；  (未列入本表中)。</t>
    <phoneticPr fontId="1" type="noConversion"/>
  </si>
  <si>
    <t>113/2/29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</si>
</sst>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文鼎中明"/>
      <family val="3"/>
      <charset val="136"/>
    </font>
    <font>
      <b/>
      <sz val="14"/>
      <name val="文鼎中明"/>
      <family val="3"/>
      <charset val="136"/>
    </font>
    <font>
      <b/>
      <sz val="12"/>
      <name val="文鼎中明"/>
      <family val="3"/>
      <charset val="136"/>
    </font>
    <font>
      <b/>
      <sz val="22"/>
      <name val="文鼎中明"/>
      <family val="3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color theme="1"/>
      <name val="文鼎中明"/>
      <family val="3"/>
      <charset val="136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文鼎中明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wrapText="1"/>
    </xf>
    <xf numFmtId="0" fontId="8" fillId="2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0" fontId="12" fillId="2" borderId="3" xfId="1" applyNumberFormat="1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0" fontId="12" fillId="3" borderId="6" xfId="1" applyNumberFormat="1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/>
    </xf>
    <xf numFmtId="10" fontId="12" fillId="3" borderId="3" xfId="1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0" fontId="12" fillId="0" borderId="0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0" fontId="12" fillId="4" borderId="3" xfId="1" applyNumberFormat="1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10" fontId="12" fillId="0" borderId="8" xfId="1" applyNumberFormat="1" applyFont="1" applyFill="1" applyBorder="1" applyAlignment="1">
      <alignment horizontal="center" vertical="center" shrinkToFit="1"/>
    </xf>
    <xf numFmtId="10" fontId="12" fillId="2" borderId="8" xfId="1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0</xdr:col>
      <xdr:colOff>923925</xdr:colOff>
      <xdr:row>4</xdr:row>
      <xdr:rowOff>409575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ShapeType="1"/>
        </xdr:cNvSpPr>
      </xdr:nvSpPr>
      <xdr:spPr bwMode="auto">
        <a:xfrm>
          <a:off x="19050" y="1343025"/>
          <a:ext cx="904875" cy="84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0</xdr:colOff>
      <xdr:row>3</xdr:row>
      <xdr:rowOff>438150</xdr:rowOff>
    </xdr:to>
    <xdr:sp macro="" textlink="">
      <xdr:nvSpPr>
        <xdr:cNvPr id="5933" name="Line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ShapeType="1"/>
        </xdr:cNvSpPr>
      </xdr:nvSpPr>
      <xdr:spPr bwMode="auto">
        <a:xfrm>
          <a:off x="19050" y="1323975"/>
          <a:ext cx="14763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874395</xdr:colOff>
      <xdr:row>3</xdr:row>
      <xdr:rowOff>0</xdr:rowOff>
    </xdr:from>
    <xdr:ext cx="384589" cy="201889"/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88670" y="1310640"/>
          <a:ext cx="374974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項   目</a:t>
          </a:r>
        </a:p>
      </xdr:txBody>
    </xdr:sp>
    <xdr:clientData/>
  </xdr:oneCellAnchor>
  <xdr:twoCellAnchor editAs="oneCell">
    <xdr:from>
      <xdr:col>0</xdr:col>
      <xdr:colOff>87630</xdr:colOff>
      <xdr:row>3</xdr:row>
      <xdr:rowOff>219075</xdr:rowOff>
    </xdr:from>
    <xdr:to>
      <xdr:col>0</xdr:col>
      <xdr:colOff>783408</xdr:colOff>
      <xdr:row>4</xdr:row>
      <xdr:rowOff>66675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5725" y="1533525"/>
          <a:ext cx="704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         人</a:t>
          </a:r>
          <a:endParaRPr lang="zh-TW" altLang="en-US"/>
        </a:p>
      </xdr:txBody>
    </xdr:sp>
    <xdr:clientData/>
  </xdr:twoCellAnchor>
  <xdr:oneCellAnchor>
    <xdr:from>
      <xdr:col>0</xdr:col>
      <xdr:colOff>198120</xdr:colOff>
      <xdr:row>4</xdr:row>
      <xdr:rowOff>68580</xdr:rowOff>
    </xdr:from>
    <xdr:ext cx="146707" cy="194412"/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79070" y="181610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oneCellAnchor>
    <xdr:from>
      <xdr:col>0</xdr:col>
      <xdr:colOff>882015</xdr:colOff>
      <xdr:row>4</xdr:row>
      <xdr:rowOff>0</xdr:rowOff>
    </xdr:from>
    <xdr:ext cx="146707" cy="204133"/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96290" y="17475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數</a:t>
          </a:r>
        </a:p>
      </xdr:txBody>
    </xdr:sp>
    <xdr:clientData/>
  </xdr:oneCellAnchor>
  <xdr:oneCellAnchor>
    <xdr:from>
      <xdr:col>0</xdr:col>
      <xdr:colOff>198120</xdr:colOff>
      <xdr:row>4</xdr:row>
      <xdr:rowOff>68580</xdr:rowOff>
    </xdr:from>
    <xdr:ext cx="146707" cy="194412"/>
    <xdr:sp macro="" textlink="">
      <xdr:nvSpPr>
        <xdr:cNvPr id="5138" name="Text Box 1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79070" y="181610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twoCellAnchor>
    <xdr:from>
      <xdr:col>0</xdr:col>
      <xdr:colOff>19050</xdr:colOff>
      <xdr:row>33</xdr:row>
      <xdr:rowOff>9524</xdr:rowOff>
    </xdr:from>
    <xdr:to>
      <xdr:col>0</xdr:col>
      <xdr:colOff>1054100</xdr:colOff>
      <xdr:row>34</xdr:row>
      <xdr:rowOff>533399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ShapeType="1"/>
        </xdr:cNvSpPr>
      </xdr:nvSpPr>
      <xdr:spPr bwMode="auto">
        <a:xfrm>
          <a:off x="19050" y="15567024"/>
          <a:ext cx="10350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</xdr:row>
      <xdr:rowOff>9525</xdr:rowOff>
    </xdr:from>
    <xdr:to>
      <xdr:col>1</xdr:col>
      <xdr:colOff>12700</xdr:colOff>
      <xdr:row>34</xdr:row>
      <xdr:rowOff>0</xdr:rowOff>
    </xdr:to>
    <xdr:sp macro="" textlink="">
      <xdr:nvSpPr>
        <xdr:cNvPr id="5940" name="Line 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ShapeType="1"/>
        </xdr:cNvSpPr>
      </xdr:nvSpPr>
      <xdr:spPr bwMode="auto">
        <a:xfrm>
          <a:off x="19050" y="15567025"/>
          <a:ext cx="14922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874395</xdr:colOff>
      <xdr:row>33</xdr:row>
      <xdr:rowOff>0</xdr:rowOff>
    </xdr:from>
    <xdr:ext cx="384589" cy="201889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88670" y="16723360"/>
          <a:ext cx="374974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項   目</a:t>
          </a:r>
        </a:p>
      </xdr:txBody>
    </xdr:sp>
    <xdr:clientData/>
  </xdr:oneCellAnchor>
  <xdr:oneCellAnchor>
    <xdr:from>
      <xdr:col>0</xdr:col>
      <xdr:colOff>87630</xdr:colOff>
      <xdr:row>33</xdr:row>
      <xdr:rowOff>209550</xdr:rowOff>
    </xdr:from>
    <xdr:ext cx="705310" cy="29429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8105" y="1529715"/>
          <a:ext cx="629060" cy="28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         人</a:t>
          </a:r>
          <a:endParaRPr lang="zh-TW" altLang="en-US"/>
        </a:p>
      </xdr:txBody>
    </xdr:sp>
    <xdr:clientData/>
  </xdr:oneCellAnchor>
  <xdr:oneCellAnchor>
    <xdr:from>
      <xdr:col>0</xdr:col>
      <xdr:colOff>198120</xdr:colOff>
      <xdr:row>34</xdr:row>
      <xdr:rowOff>59055</xdr:rowOff>
    </xdr:from>
    <xdr:ext cx="146707" cy="204133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9070" y="173304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  <xdr:oneCellAnchor>
    <xdr:from>
      <xdr:col>0</xdr:col>
      <xdr:colOff>882015</xdr:colOff>
      <xdr:row>34</xdr:row>
      <xdr:rowOff>0</xdr:rowOff>
    </xdr:from>
    <xdr:ext cx="146707" cy="204133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96290" y="1726184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數</a:t>
          </a:r>
        </a:p>
      </xdr:txBody>
    </xdr:sp>
    <xdr:clientData/>
  </xdr:oneCellAnchor>
  <xdr:oneCellAnchor>
    <xdr:from>
      <xdr:col>0</xdr:col>
      <xdr:colOff>198120</xdr:colOff>
      <xdr:row>34</xdr:row>
      <xdr:rowOff>59055</xdr:rowOff>
    </xdr:from>
    <xdr:ext cx="146707" cy="204133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9070" y="17330420"/>
          <a:ext cx="146707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66"/>
  <sheetViews>
    <sheetView tabSelected="1" zoomScale="7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Z3" sqref="Z3"/>
    </sheetView>
  </sheetViews>
  <sheetFormatPr defaultColWidth="9" defaultRowHeight="34.5" customHeight="1" x14ac:dyDescent="0.25"/>
  <cols>
    <col min="1" max="1" width="19.625" style="2" customWidth="1"/>
    <col min="2" max="2" width="6.625" style="10" customWidth="1"/>
    <col min="3" max="3" width="6.125" style="10" customWidth="1"/>
    <col min="4" max="4" width="6" style="9" customWidth="1"/>
    <col min="5" max="5" width="6.375" style="9" customWidth="1"/>
    <col min="6" max="6" width="5.625" style="9" customWidth="1"/>
    <col min="7" max="7" width="5.875" style="9" customWidth="1"/>
    <col min="8" max="8" width="6.875" style="9" customWidth="1"/>
    <col min="9" max="9" width="9.75" style="13" customWidth="1"/>
    <col min="10" max="10" width="10.75" style="14" customWidth="1"/>
    <col min="11" max="11" width="6.5" style="14" customWidth="1"/>
    <col min="12" max="12" width="6.125" style="14" customWidth="1"/>
    <col min="13" max="13" width="6.625" style="14" customWidth="1"/>
    <col min="14" max="14" width="6.5" style="14" customWidth="1"/>
    <col min="15" max="16" width="6" style="14" customWidth="1"/>
    <col min="17" max="17" width="6.375" style="14" customWidth="1"/>
    <col min="18" max="18" width="5.375" style="14" customWidth="1"/>
    <col min="19" max="19" width="7" style="10" customWidth="1"/>
    <col min="20" max="20" width="7.625" style="10" customWidth="1"/>
    <col min="21" max="21" width="5.625" style="10" customWidth="1"/>
    <col min="22" max="22" width="6.125" style="10" customWidth="1"/>
    <col min="23" max="23" width="9.375" style="13" customWidth="1"/>
    <col min="24" max="24" width="8" style="13" customWidth="1"/>
    <col min="25" max="25" width="13.875" style="4" customWidth="1"/>
    <col min="26" max="26" width="9" style="4"/>
    <col min="27" max="27" width="13" style="4" customWidth="1"/>
    <col min="28" max="16384" width="9" style="4"/>
  </cols>
  <sheetData>
    <row r="1" spans="1:26" s="2" customFormat="1" ht="34.5" customHeight="1" x14ac:dyDescent="0.2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</row>
    <row r="2" spans="1:26" s="2" customFormat="1" ht="34.5" customHeight="1" x14ac:dyDescent="0.2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0"/>
      <c r="Z2" s="70"/>
    </row>
    <row r="3" spans="1:26" s="2" customFormat="1" ht="34.5" customHeight="1" x14ac:dyDescent="0.25">
      <c r="A3" s="15"/>
      <c r="B3" s="3"/>
      <c r="C3" s="3"/>
      <c r="D3" s="3"/>
      <c r="E3" s="3"/>
      <c r="F3" s="3"/>
      <c r="G3" s="3"/>
      <c r="H3" s="3"/>
      <c r="I3" s="11"/>
      <c r="J3" s="11"/>
      <c r="K3" s="12"/>
      <c r="L3" s="12"/>
      <c r="M3" s="16"/>
      <c r="N3" s="16"/>
      <c r="O3" s="16"/>
      <c r="P3" s="16"/>
      <c r="Q3" s="16"/>
      <c r="R3" s="16"/>
      <c r="W3" s="17"/>
      <c r="X3" s="17"/>
      <c r="Z3" s="48" t="s">
        <v>80</v>
      </c>
    </row>
    <row r="4" spans="1:26" s="18" customFormat="1" ht="34.5" customHeight="1" x14ac:dyDescent="0.15">
      <c r="A4" s="79"/>
      <c r="B4" s="72" t="s">
        <v>69</v>
      </c>
      <c r="C4" s="72"/>
      <c r="D4" s="72"/>
      <c r="E4" s="80" t="s">
        <v>18</v>
      </c>
      <c r="F4" s="80"/>
      <c r="G4" s="73" t="s">
        <v>19</v>
      </c>
      <c r="H4" s="73"/>
      <c r="I4" s="74" t="s">
        <v>68</v>
      </c>
      <c r="J4" s="74"/>
      <c r="K4" s="83" t="s">
        <v>20</v>
      </c>
      <c r="L4" s="83"/>
      <c r="M4" s="77" t="s">
        <v>21</v>
      </c>
      <c r="N4" s="78"/>
      <c r="O4" s="77" t="s">
        <v>22</v>
      </c>
      <c r="P4" s="78"/>
      <c r="Q4" s="77" t="s">
        <v>23</v>
      </c>
      <c r="R4" s="78"/>
      <c r="S4" s="73" t="s">
        <v>35</v>
      </c>
      <c r="T4" s="73"/>
      <c r="U4" s="75" t="s">
        <v>24</v>
      </c>
      <c r="V4" s="76"/>
      <c r="W4" s="73" t="s">
        <v>27</v>
      </c>
      <c r="X4" s="73"/>
      <c r="Y4" s="73" t="s">
        <v>28</v>
      </c>
      <c r="Z4" s="73"/>
    </row>
    <row r="5" spans="1:26" s="5" customFormat="1" ht="34.5" customHeight="1" thickBot="1" x14ac:dyDescent="0.3">
      <c r="A5" s="79"/>
      <c r="B5" s="1" t="s">
        <v>9</v>
      </c>
      <c r="C5" s="1" t="s">
        <v>8</v>
      </c>
      <c r="D5" s="1" t="s">
        <v>6</v>
      </c>
      <c r="E5" s="1" t="s">
        <v>9</v>
      </c>
      <c r="F5" s="1" t="s">
        <v>8</v>
      </c>
      <c r="G5" s="1" t="s">
        <v>9</v>
      </c>
      <c r="H5" s="1" t="s">
        <v>8</v>
      </c>
      <c r="I5" s="8" t="s">
        <v>9</v>
      </c>
      <c r="J5" s="8" t="s">
        <v>8</v>
      </c>
      <c r="K5" s="40" t="s">
        <v>9</v>
      </c>
      <c r="L5" s="40" t="s">
        <v>8</v>
      </c>
      <c r="M5" s="8" t="s">
        <v>9</v>
      </c>
      <c r="N5" s="8" t="s">
        <v>8</v>
      </c>
      <c r="O5" s="8" t="s">
        <v>9</v>
      </c>
      <c r="P5" s="8" t="s">
        <v>8</v>
      </c>
      <c r="Q5" s="8" t="s">
        <v>9</v>
      </c>
      <c r="R5" s="8" t="s">
        <v>8</v>
      </c>
      <c r="S5" s="1" t="s">
        <v>9</v>
      </c>
      <c r="T5" s="1" t="s">
        <v>8</v>
      </c>
      <c r="U5" s="1" t="s">
        <v>25</v>
      </c>
      <c r="V5" s="1" t="s">
        <v>26</v>
      </c>
      <c r="W5" s="49" t="s">
        <v>9</v>
      </c>
      <c r="X5" s="49" t="s">
        <v>8</v>
      </c>
      <c r="Y5" s="49" t="s">
        <v>9</v>
      </c>
      <c r="Z5" s="49" t="s">
        <v>8</v>
      </c>
    </row>
    <row r="6" spans="1:26" s="5" customFormat="1" ht="42" customHeight="1" thickTop="1" thickBot="1" x14ac:dyDescent="0.3">
      <c r="A6" s="35" t="s">
        <v>14</v>
      </c>
      <c r="B6" s="21">
        <v>39</v>
      </c>
      <c r="C6" s="21">
        <v>1</v>
      </c>
      <c r="D6" s="21">
        <f>B6+C6</f>
        <v>40</v>
      </c>
      <c r="E6" s="21">
        <v>3</v>
      </c>
      <c r="F6" s="21">
        <v>0</v>
      </c>
      <c r="G6" s="21">
        <v>2</v>
      </c>
      <c r="H6" s="21">
        <v>0</v>
      </c>
      <c r="I6" s="22">
        <f>IF(E6=0,0,G6/E6)</f>
        <v>0.66666666666666663</v>
      </c>
      <c r="J6" s="22">
        <f>IF(F6=0,0,H6/F6)</f>
        <v>0</v>
      </c>
      <c r="K6" s="23">
        <f t="shared" ref="K6:L20" si="0">E6-G6</f>
        <v>1</v>
      </c>
      <c r="L6" s="23">
        <f t="shared" si="0"/>
        <v>0</v>
      </c>
      <c r="M6" s="21">
        <v>0</v>
      </c>
      <c r="N6" s="21">
        <v>0</v>
      </c>
      <c r="O6" s="21">
        <v>0</v>
      </c>
      <c r="P6" s="21">
        <v>0</v>
      </c>
      <c r="Q6" s="21"/>
      <c r="R6" s="21"/>
      <c r="S6" s="21">
        <f t="shared" ref="S6:T28" si="1">G6+O6</f>
        <v>2</v>
      </c>
      <c r="T6" s="21">
        <f t="shared" si="1"/>
        <v>0</v>
      </c>
      <c r="U6" s="21"/>
      <c r="V6" s="25"/>
      <c r="W6" s="50">
        <f t="shared" ref="W6:W33" si="2">(S6-U6-V6)/B6</f>
        <v>5.128205128205128E-2</v>
      </c>
      <c r="X6" s="50">
        <f t="shared" ref="X6:X24" si="3">T6/C6</f>
        <v>0</v>
      </c>
      <c r="Y6" s="50">
        <f t="shared" ref="Y6:Y13" si="4">(S6-U6-V6)/E6</f>
        <v>0.66666666666666663</v>
      </c>
      <c r="Z6" s="50">
        <f>IF(F6=0,0,T6/F6)</f>
        <v>0</v>
      </c>
    </row>
    <row r="7" spans="1:26" s="5" customFormat="1" ht="42" customHeight="1" thickTop="1" thickBot="1" x14ac:dyDescent="0.3">
      <c r="A7" s="35" t="s">
        <v>17</v>
      </c>
      <c r="B7" s="21">
        <v>15</v>
      </c>
      <c r="C7" s="21">
        <v>1</v>
      </c>
      <c r="D7" s="21">
        <f t="shared" ref="D7:D32" si="5">B7+C7</f>
        <v>16</v>
      </c>
      <c r="E7" s="21">
        <v>1</v>
      </c>
      <c r="F7" s="21">
        <v>0</v>
      </c>
      <c r="G7" s="21">
        <v>1</v>
      </c>
      <c r="H7" s="21">
        <v>0</v>
      </c>
      <c r="I7" s="22">
        <f t="shared" ref="I7:I20" si="6">IF(E7=0,0,G7/E7)</f>
        <v>1</v>
      </c>
      <c r="J7" s="22">
        <f t="shared" ref="J7:J33" si="7">IF(F7=0,0,H7/F7)</f>
        <v>0</v>
      </c>
      <c r="K7" s="23">
        <f t="shared" si="0"/>
        <v>0</v>
      </c>
      <c r="L7" s="23">
        <f t="shared" si="0"/>
        <v>0</v>
      </c>
      <c r="M7" s="21">
        <v>0</v>
      </c>
      <c r="N7" s="21">
        <v>0</v>
      </c>
      <c r="O7" s="21">
        <v>0</v>
      </c>
      <c r="P7" s="21">
        <v>0</v>
      </c>
      <c r="Q7" s="21"/>
      <c r="R7" s="21"/>
      <c r="S7" s="21">
        <f t="shared" si="1"/>
        <v>1</v>
      </c>
      <c r="T7" s="21">
        <f t="shared" si="1"/>
        <v>0</v>
      </c>
      <c r="U7" s="21"/>
      <c r="V7" s="21"/>
      <c r="W7" s="50">
        <f t="shared" si="2"/>
        <v>6.6666666666666666E-2</v>
      </c>
      <c r="X7" s="50">
        <f t="shared" si="3"/>
        <v>0</v>
      </c>
      <c r="Y7" s="50">
        <f t="shared" si="4"/>
        <v>1</v>
      </c>
      <c r="Z7" s="50">
        <f t="shared" ref="Z7:Z33" si="8">IF(F7=0,0,T7/F7)</f>
        <v>0</v>
      </c>
    </row>
    <row r="8" spans="1:26" s="5" customFormat="1" ht="42" customHeight="1" thickTop="1" thickBot="1" x14ac:dyDescent="0.3">
      <c r="A8" s="35" t="s">
        <v>73</v>
      </c>
      <c r="B8" s="21">
        <v>10</v>
      </c>
      <c r="C8" s="21">
        <v>1</v>
      </c>
      <c r="D8" s="21">
        <f t="shared" ref="D8" si="9">B8+C8</f>
        <v>11</v>
      </c>
      <c r="E8" s="21">
        <v>5</v>
      </c>
      <c r="F8" s="21">
        <v>0</v>
      </c>
      <c r="G8" s="21">
        <v>3</v>
      </c>
      <c r="H8" s="21">
        <v>0</v>
      </c>
      <c r="I8" s="22">
        <f t="shared" ref="I8" si="10">IF(E8=0,0,G8/E8)</f>
        <v>0.6</v>
      </c>
      <c r="J8" s="22">
        <f t="shared" ref="J8" si="11">IF(F8=0,0,H8/F8)</f>
        <v>0</v>
      </c>
      <c r="K8" s="23">
        <f t="shared" ref="K8" si="12">E8-G8</f>
        <v>2</v>
      </c>
      <c r="L8" s="23">
        <f t="shared" ref="L8" si="13">F8-H8</f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/>
      <c r="S8" s="21">
        <f t="shared" ref="S8" si="14">G8+O8</f>
        <v>3</v>
      </c>
      <c r="T8" s="21">
        <f t="shared" ref="T8" si="15">H8+P8</f>
        <v>0</v>
      </c>
      <c r="U8" s="21"/>
      <c r="V8" s="21"/>
      <c r="W8" s="50">
        <f t="shared" ref="W8" si="16">(S8-U8-V8)/B8</f>
        <v>0.3</v>
      </c>
      <c r="X8" s="50">
        <f t="shared" ref="X8" si="17">T8/C8</f>
        <v>0</v>
      </c>
      <c r="Y8" s="50">
        <f t="shared" ref="Y8" si="18">(S8-U8-V8)/E8</f>
        <v>0.6</v>
      </c>
      <c r="Z8" s="50">
        <f t="shared" ref="Z8" si="19">IF(F8=0,0,T8/F8)</f>
        <v>0</v>
      </c>
    </row>
    <row r="9" spans="1:26" ht="42" customHeight="1" thickTop="1" thickBot="1" x14ac:dyDescent="0.3">
      <c r="A9" s="6" t="s">
        <v>13</v>
      </c>
      <c r="B9" s="21">
        <v>61</v>
      </c>
      <c r="C9" s="21">
        <v>1</v>
      </c>
      <c r="D9" s="21">
        <f t="shared" si="5"/>
        <v>62</v>
      </c>
      <c r="E9" s="21">
        <v>2</v>
      </c>
      <c r="F9" s="21">
        <v>0</v>
      </c>
      <c r="G9" s="21">
        <v>1</v>
      </c>
      <c r="H9" s="21">
        <v>0</v>
      </c>
      <c r="I9" s="22">
        <f t="shared" si="6"/>
        <v>0.5</v>
      </c>
      <c r="J9" s="22">
        <f t="shared" si="7"/>
        <v>0</v>
      </c>
      <c r="K9" s="23">
        <f t="shared" si="0"/>
        <v>1</v>
      </c>
      <c r="L9" s="23">
        <f t="shared" si="0"/>
        <v>0</v>
      </c>
      <c r="M9" s="21">
        <v>0</v>
      </c>
      <c r="N9" s="21">
        <v>0</v>
      </c>
      <c r="O9" s="21">
        <v>0</v>
      </c>
      <c r="P9" s="21">
        <v>0</v>
      </c>
      <c r="Q9" s="21"/>
      <c r="R9" s="21"/>
      <c r="S9" s="21">
        <f t="shared" si="1"/>
        <v>1</v>
      </c>
      <c r="T9" s="21">
        <f t="shared" si="1"/>
        <v>0</v>
      </c>
      <c r="U9" s="21"/>
      <c r="V9" s="21"/>
      <c r="W9" s="50">
        <f t="shared" si="2"/>
        <v>1.6393442622950821E-2</v>
      </c>
      <c r="X9" s="50">
        <f t="shared" si="3"/>
        <v>0</v>
      </c>
      <c r="Y9" s="50">
        <f t="shared" si="4"/>
        <v>0.5</v>
      </c>
      <c r="Z9" s="50">
        <f t="shared" si="8"/>
        <v>0</v>
      </c>
    </row>
    <row r="10" spans="1:26" ht="42" customHeight="1" thickTop="1" thickBot="1" x14ac:dyDescent="0.3">
      <c r="A10" s="6" t="s">
        <v>74</v>
      </c>
      <c r="B10" s="21">
        <v>30</v>
      </c>
      <c r="C10" s="21">
        <v>1</v>
      </c>
      <c r="D10" s="21">
        <f t="shared" ref="D10" si="20">B10+C10</f>
        <v>31</v>
      </c>
      <c r="E10" s="21">
        <v>8</v>
      </c>
      <c r="F10" s="21">
        <v>0</v>
      </c>
      <c r="G10" s="21">
        <v>4</v>
      </c>
      <c r="H10" s="21">
        <v>0</v>
      </c>
      <c r="I10" s="22">
        <f t="shared" ref="I10" si="21">IF(E10=0,0,G10/E10)</f>
        <v>0.5</v>
      </c>
      <c r="J10" s="22">
        <f t="shared" ref="J10" si="22">IF(F10=0,0,H10/F10)</f>
        <v>0</v>
      </c>
      <c r="K10" s="23">
        <f t="shared" ref="K10" si="23">E10-G10</f>
        <v>4</v>
      </c>
      <c r="L10" s="23">
        <f t="shared" ref="L10" si="24">F10-H10</f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/>
      <c r="S10" s="21">
        <f t="shared" ref="S10" si="25">G10+O10</f>
        <v>4</v>
      </c>
      <c r="T10" s="21">
        <f t="shared" ref="T10" si="26">H10+P10</f>
        <v>0</v>
      </c>
      <c r="U10" s="21">
        <v>1</v>
      </c>
      <c r="V10" s="21"/>
      <c r="W10" s="50">
        <f t="shared" ref="W10" si="27">(S10-U10-V10)/B10</f>
        <v>0.1</v>
      </c>
      <c r="X10" s="50">
        <f t="shared" ref="X10" si="28">T10/C10</f>
        <v>0</v>
      </c>
      <c r="Y10" s="50">
        <f t="shared" ref="Y10" si="29">(S10-U10-V10)/E10</f>
        <v>0.375</v>
      </c>
      <c r="Z10" s="50">
        <f t="shared" ref="Z10" si="30">IF(F10=0,0,T10/F10)</f>
        <v>0</v>
      </c>
    </row>
    <row r="11" spans="1:26" ht="42" customHeight="1" thickTop="1" thickBot="1" x14ac:dyDescent="0.3">
      <c r="A11" s="6" t="s">
        <v>46</v>
      </c>
      <c r="B11" s="21">
        <v>3</v>
      </c>
      <c r="C11" s="21">
        <v>1</v>
      </c>
      <c r="D11" s="21">
        <f t="shared" ref="D11" si="31">B11+C11</f>
        <v>4</v>
      </c>
      <c r="E11" s="21">
        <v>1</v>
      </c>
      <c r="F11" s="21">
        <v>0</v>
      </c>
      <c r="G11" s="21">
        <v>1</v>
      </c>
      <c r="H11" s="21">
        <v>0</v>
      </c>
      <c r="I11" s="22">
        <f t="shared" si="6"/>
        <v>1</v>
      </c>
      <c r="J11" s="22">
        <f t="shared" ref="J11" si="32">IF(F11=0,0,H11/F11)</f>
        <v>0</v>
      </c>
      <c r="K11" s="23">
        <f t="shared" si="0"/>
        <v>0</v>
      </c>
      <c r="L11" s="23">
        <f t="shared" ref="L11" si="33">F11-H11</f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1"/>
      <c r="S11" s="21">
        <f t="shared" ref="S11" si="34">G11+O11</f>
        <v>1</v>
      </c>
      <c r="T11" s="21">
        <f t="shared" ref="T11" si="35">H11+P11</f>
        <v>0</v>
      </c>
      <c r="U11" s="21">
        <v>1</v>
      </c>
      <c r="V11" s="21"/>
      <c r="W11" s="50">
        <f t="shared" ref="W11" si="36">(S11-U11-V11)/B11</f>
        <v>0</v>
      </c>
      <c r="X11" s="50">
        <f t="shared" ref="X11" si="37">T11/C11</f>
        <v>0</v>
      </c>
      <c r="Y11" s="50">
        <f t="shared" si="4"/>
        <v>0</v>
      </c>
      <c r="Z11" s="50">
        <f t="shared" ref="Z11" si="38">IF(F11=0,0,T11/F11)</f>
        <v>0</v>
      </c>
    </row>
    <row r="12" spans="1:26" ht="42" customHeight="1" thickTop="1" thickBot="1" x14ac:dyDescent="0.3">
      <c r="A12" s="6" t="s">
        <v>45</v>
      </c>
      <c r="B12" s="21">
        <v>18</v>
      </c>
      <c r="C12" s="21">
        <v>1</v>
      </c>
      <c r="D12" s="21">
        <f>B12+C12</f>
        <v>19</v>
      </c>
      <c r="E12" s="21">
        <v>9</v>
      </c>
      <c r="F12" s="21">
        <v>0</v>
      </c>
      <c r="G12" s="21">
        <v>7</v>
      </c>
      <c r="H12" s="21">
        <v>0</v>
      </c>
      <c r="I12" s="22">
        <f t="shared" si="6"/>
        <v>0.77777777777777779</v>
      </c>
      <c r="J12" s="22">
        <f t="shared" si="7"/>
        <v>0</v>
      </c>
      <c r="K12" s="23">
        <f t="shared" si="0"/>
        <v>2</v>
      </c>
      <c r="L12" s="23">
        <f t="shared" si="0"/>
        <v>0</v>
      </c>
      <c r="M12" s="21">
        <v>0</v>
      </c>
      <c r="N12" s="21">
        <v>0</v>
      </c>
      <c r="O12" s="21">
        <v>0</v>
      </c>
      <c r="P12" s="21">
        <v>0</v>
      </c>
      <c r="Q12" s="21"/>
      <c r="R12" s="21"/>
      <c r="S12" s="21">
        <f t="shared" si="1"/>
        <v>7</v>
      </c>
      <c r="T12" s="21">
        <f t="shared" si="1"/>
        <v>0</v>
      </c>
      <c r="U12" s="21">
        <v>1</v>
      </c>
      <c r="V12" s="25"/>
      <c r="W12" s="50">
        <f>(S12-U12-V12)/B12</f>
        <v>0.33333333333333331</v>
      </c>
      <c r="X12" s="50">
        <f t="shared" si="3"/>
        <v>0</v>
      </c>
      <c r="Y12" s="50">
        <f t="shared" si="4"/>
        <v>0.66666666666666663</v>
      </c>
      <c r="Z12" s="50">
        <f t="shared" si="8"/>
        <v>0</v>
      </c>
    </row>
    <row r="13" spans="1:26" ht="42" customHeight="1" thickTop="1" thickBot="1" x14ac:dyDescent="0.3">
      <c r="A13" s="6" t="s">
        <v>47</v>
      </c>
      <c r="B13" s="21">
        <v>20</v>
      </c>
      <c r="C13" s="21">
        <v>1</v>
      </c>
      <c r="D13" s="21">
        <f t="shared" si="5"/>
        <v>21</v>
      </c>
      <c r="E13" s="53">
        <v>2</v>
      </c>
      <c r="F13" s="53">
        <v>0</v>
      </c>
      <c r="G13" s="21">
        <v>0</v>
      </c>
      <c r="H13" s="21">
        <v>0</v>
      </c>
      <c r="I13" s="22">
        <f t="shared" si="6"/>
        <v>0</v>
      </c>
      <c r="J13" s="22">
        <f>H13/C13</f>
        <v>0</v>
      </c>
      <c r="K13" s="23">
        <f t="shared" si="0"/>
        <v>2</v>
      </c>
      <c r="L13" s="23">
        <v>0</v>
      </c>
      <c r="M13" s="54">
        <v>0</v>
      </c>
      <c r="N13" s="54">
        <v>0</v>
      </c>
      <c r="O13" s="21">
        <v>0</v>
      </c>
      <c r="P13" s="21">
        <v>0</v>
      </c>
      <c r="Q13" s="21"/>
      <c r="R13" s="21"/>
      <c r="S13" s="21">
        <f t="shared" si="1"/>
        <v>0</v>
      </c>
      <c r="T13" s="21">
        <f t="shared" si="1"/>
        <v>0</v>
      </c>
      <c r="U13" s="21"/>
      <c r="V13" s="21"/>
      <c r="W13" s="50">
        <f t="shared" si="2"/>
        <v>0</v>
      </c>
      <c r="X13" s="50">
        <f t="shared" si="3"/>
        <v>0</v>
      </c>
      <c r="Y13" s="50">
        <f t="shared" si="4"/>
        <v>0</v>
      </c>
      <c r="Z13" s="50">
        <f t="shared" si="8"/>
        <v>0</v>
      </c>
    </row>
    <row r="14" spans="1:26" ht="42" customHeight="1" thickTop="1" thickBot="1" x14ac:dyDescent="0.3">
      <c r="A14" s="6" t="s">
        <v>75</v>
      </c>
      <c r="B14" s="21">
        <v>5</v>
      </c>
      <c r="C14" s="21">
        <v>1</v>
      </c>
      <c r="D14" s="21">
        <f t="shared" ref="D14" si="39">B14+C14</f>
        <v>6</v>
      </c>
      <c r="E14" s="53">
        <v>5</v>
      </c>
      <c r="F14" s="53">
        <v>0</v>
      </c>
      <c r="G14" s="21">
        <v>3</v>
      </c>
      <c r="H14" s="21">
        <v>0</v>
      </c>
      <c r="I14" s="22">
        <f t="shared" ref="I14" si="40">IF(E14=0,0,G14/E14)</f>
        <v>0.6</v>
      </c>
      <c r="J14" s="22">
        <f>H14/C14</f>
        <v>0</v>
      </c>
      <c r="K14" s="23">
        <f t="shared" ref="K14" si="41">E14-G14</f>
        <v>2</v>
      </c>
      <c r="L14" s="23">
        <v>0</v>
      </c>
      <c r="M14" s="67">
        <v>1</v>
      </c>
      <c r="N14" s="67">
        <v>0</v>
      </c>
      <c r="O14" s="21">
        <v>1</v>
      </c>
      <c r="P14" s="21">
        <v>0</v>
      </c>
      <c r="Q14" s="21">
        <v>1</v>
      </c>
      <c r="R14" s="21"/>
      <c r="S14" s="21">
        <f t="shared" ref="S14" si="42">G14+O14</f>
        <v>4</v>
      </c>
      <c r="T14" s="21">
        <f t="shared" ref="T14" si="43">H14+P14</f>
        <v>0</v>
      </c>
      <c r="U14" s="21">
        <v>1</v>
      </c>
      <c r="V14" s="21"/>
      <c r="W14" s="50">
        <f t="shared" ref="W14" si="44">(S14-U14-V14)/B14</f>
        <v>0.6</v>
      </c>
      <c r="X14" s="50">
        <f t="shared" ref="X14" si="45">T14/C14</f>
        <v>0</v>
      </c>
      <c r="Y14" s="50">
        <f t="shared" ref="Y14" si="46">(S14-U14-V14)/E14</f>
        <v>0.6</v>
      </c>
      <c r="Z14" s="50">
        <f t="shared" ref="Z14" si="47">IF(F14=0,0,T14/F14)</f>
        <v>0</v>
      </c>
    </row>
    <row r="15" spans="1:26" ht="42" customHeight="1" thickTop="1" thickBot="1" x14ac:dyDescent="0.3">
      <c r="A15" s="6" t="s">
        <v>48</v>
      </c>
      <c r="B15" s="21">
        <v>16</v>
      </c>
      <c r="C15" s="21">
        <v>1</v>
      </c>
      <c r="D15" s="21">
        <f t="shared" si="5"/>
        <v>17</v>
      </c>
      <c r="E15" s="53">
        <v>0</v>
      </c>
      <c r="F15" s="53">
        <v>0</v>
      </c>
      <c r="G15" s="21">
        <v>0</v>
      </c>
      <c r="H15" s="21">
        <v>0</v>
      </c>
      <c r="I15" s="22">
        <f t="shared" si="6"/>
        <v>0</v>
      </c>
      <c r="J15" s="22">
        <f>H15/C15</f>
        <v>0</v>
      </c>
      <c r="K15" s="23">
        <f t="shared" si="0"/>
        <v>0</v>
      </c>
      <c r="L15" s="23">
        <f t="shared" ref="L15:L20" si="48">F15-H15</f>
        <v>0</v>
      </c>
      <c r="M15" s="54">
        <v>0</v>
      </c>
      <c r="N15" s="54">
        <v>0</v>
      </c>
      <c r="O15" s="21">
        <v>0</v>
      </c>
      <c r="P15" s="21">
        <v>0</v>
      </c>
      <c r="Q15" s="21"/>
      <c r="R15" s="21"/>
      <c r="S15" s="21">
        <f t="shared" si="1"/>
        <v>0</v>
      </c>
      <c r="T15" s="21">
        <f t="shared" si="1"/>
        <v>0</v>
      </c>
      <c r="U15" s="21"/>
      <c r="V15" s="21"/>
      <c r="W15" s="50">
        <f t="shared" si="2"/>
        <v>0</v>
      </c>
      <c r="X15" s="50">
        <f t="shared" si="3"/>
        <v>0</v>
      </c>
      <c r="Y15" s="50">
        <f t="shared" ref="Y15:Y20" si="49">IF(E15=0,0,(S15-U15-V15)/E15)</f>
        <v>0</v>
      </c>
      <c r="Z15" s="50">
        <f t="shared" si="8"/>
        <v>0</v>
      </c>
    </row>
    <row r="16" spans="1:26" ht="42" customHeight="1" thickTop="1" thickBot="1" x14ac:dyDescent="0.3">
      <c r="A16" s="6" t="s">
        <v>15</v>
      </c>
      <c r="B16" s="21">
        <v>17</v>
      </c>
      <c r="C16" s="21">
        <v>1</v>
      </c>
      <c r="D16" s="21">
        <f t="shared" si="5"/>
        <v>18</v>
      </c>
      <c r="E16" s="21">
        <v>0</v>
      </c>
      <c r="F16" s="21">
        <v>0</v>
      </c>
      <c r="G16" s="21">
        <v>0</v>
      </c>
      <c r="H16" s="21">
        <v>0</v>
      </c>
      <c r="I16" s="22">
        <f t="shared" si="6"/>
        <v>0</v>
      </c>
      <c r="J16" s="22">
        <f t="shared" si="7"/>
        <v>0</v>
      </c>
      <c r="K16" s="23">
        <f t="shared" si="0"/>
        <v>0</v>
      </c>
      <c r="L16" s="23">
        <f t="shared" si="48"/>
        <v>0</v>
      </c>
      <c r="M16" s="21">
        <v>0</v>
      </c>
      <c r="N16" s="21">
        <v>0</v>
      </c>
      <c r="O16" s="21">
        <v>0</v>
      </c>
      <c r="P16" s="21">
        <v>0</v>
      </c>
      <c r="Q16" s="21"/>
      <c r="R16" s="21"/>
      <c r="S16" s="21">
        <f t="shared" si="1"/>
        <v>0</v>
      </c>
      <c r="T16" s="21">
        <f t="shared" si="1"/>
        <v>0</v>
      </c>
      <c r="U16" s="21"/>
      <c r="V16" s="21"/>
      <c r="W16" s="50">
        <f t="shared" si="2"/>
        <v>0</v>
      </c>
      <c r="X16" s="50">
        <f t="shared" si="3"/>
        <v>0</v>
      </c>
      <c r="Y16" s="50">
        <f t="shared" si="49"/>
        <v>0</v>
      </c>
      <c r="Z16" s="50">
        <f t="shared" si="8"/>
        <v>0</v>
      </c>
    </row>
    <row r="17" spans="1:29" ht="42" customHeight="1" thickTop="1" thickBot="1" x14ac:dyDescent="0.3">
      <c r="A17" s="6" t="s">
        <v>70</v>
      </c>
      <c r="B17" s="21">
        <v>12</v>
      </c>
      <c r="C17" s="21">
        <v>1</v>
      </c>
      <c r="D17" s="21">
        <f t="shared" si="5"/>
        <v>13</v>
      </c>
      <c r="E17" s="21">
        <v>2</v>
      </c>
      <c r="F17" s="21">
        <v>0</v>
      </c>
      <c r="G17" s="21">
        <v>2</v>
      </c>
      <c r="H17" s="21">
        <v>0</v>
      </c>
      <c r="I17" s="22">
        <f t="shared" si="6"/>
        <v>1</v>
      </c>
      <c r="J17" s="22">
        <f t="shared" si="7"/>
        <v>0</v>
      </c>
      <c r="K17" s="23">
        <f t="shared" si="0"/>
        <v>0</v>
      </c>
      <c r="L17" s="23">
        <f t="shared" si="48"/>
        <v>0</v>
      </c>
      <c r="M17" s="21">
        <v>0</v>
      </c>
      <c r="N17" s="21">
        <v>0</v>
      </c>
      <c r="O17" s="21">
        <v>0</v>
      </c>
      <c r="P17" s="21">
        <v>0</v>
      </c>
      <c r="Q17" s="21"/>
      <c r="R17" s="21"/>
      <c r="S17" s="21">
        <f t="shared" si="1"/>
        <v>2</v>
      </c>
      <c r="T17" s="21">
        <f t="shared" si="1"/>
        <v>0</v>
      </c>
      <c r="U17" s="21"/>
      <c r="V17" s="21"/>
      <c r="W17" s="50">
        <f>(S17-U17-V17)/B17</f>
        <v>0.16666666666666666</v>
      </c>
      <c r="X17" s="50">
        <f t="shared" si="3"/>
        <v>0</v>
      </c>
      <c r="Y17" s="50">
        <f t="shared" si="49"/>
        <v>1</v>
      </c>
      <c r="Z17" s="50">
        <f t="shared" si="8"/>
        <v>0</v>
      </c>
    </row>
    <row r="18" spans="1:29" ht="42" customHeight="1" thickTop="1" thickBot="1" x14ac:dyDescent="0.3">
      <c r="A18" s="6" t="s">
        <v>33</v>
      </c>
      <c r="B18" s="21">
        <v>24</v>
      </c>
      <c r="C18" s="21">
        <v>1</v>
      </c>
      <c r="D18" s="21">
        <f>B18+C18</f>
        <v>25</v>
      </c>
      <c r="E18" s="21">
        <v>1</v>
      </c>
      <c r="F18" s="21">
        <v>0</v>
      </c>
      <c r="G18" s="21">
        <v>1</v>
      </c>
      <c r="H18" s="21">
        <v>0</v>
      </c>
      <c r="I18" s="22">
        <f t="shared" si="6"/>
        <v>1</v>
      </c>
      <c r="J18" s="22">
        <f t="shared" si="7"/>
        <v>0</v>
      </c>
      <c r="K18" s="23">
        <f t="shared" si="0"/>
        <v>0</v>
      </c>
      <c r="L18" s="23">
        <f t="shared" si="48"/>
        <v>0</v>
      </c>
      <c r="M18" s="21">
        <v>0</v>
      </c>
      <c r="N18" s="21">
        <v>0</v>
      </c>
      <c r="O18" s="21">
        <v>0</v>
      </c>
      <c r="P18" s="21">
        <v>0</v>
      </c>
      <c r="Q18" s="21"/>
      <c r="R18" s="21"/>
      <c r="S18" s="21">
        <f>G18+O18</f>
        <v>1</v>
      </c>
      <c r="T18" s="21">
        <f>H18+P18</f>
        <v>0</v>
      </c>
      <c r="U18" s="21"/>
      <c r="V18" s="21"/>
      <c r="W18" s="50">
        <f>(S18-U18-V18)/B18</f>
        <v>4.1666666666666664E-2</v>
      </c>
      <c r="X18" s="50">
        <f>T18/C18</f>
        <v>0</v>
      </c>
      <c r="Y18" s="50">
        <f t="shared" si="49"/>
        <v>1</v>
      </c>
      <c r="Z18" s="50">
        <f t="shared" si="8"/>
        <v>0</v>
      </c>
    </row>
    <row r="19" spans="1:29" ht="42" customHeight="1" thickTop="1" thickBot="1" x14ac:dyDescent="0.3">
      <c r="A19" s="6" t="s">
        <v>16</v>
      </c>
      <c r="B19" s="21">
        <v>25</v>
      </c>
      <c r="C19" s="21">
        <v>1</v>
      </c>
      <c r="D19" s="21">
        <f t="shared" si="5"/>
        <v>26</v>
      </c>
      <c r="E19" s="21">
        <v>1</v>
      </c>
      <c r="F19" s="21">
        <v>0</v>
      </c>
      <c r="G19" s="21">
        <v>1</v>
      </c>
      <c r="H19" s="21">
        <v>0</v>
      </c>
      <c r="I19" s="22">
        <f t="shared" si="6"/>
        <v>1</v>
      </c>
      <c r="J19" s="22">
        <f t="shared" si="7"/>
        <v>0</v>
      </c>
      <c r="K19" s="23">
        <f t="shared" si="0"/>
        <v>0</v>
      </c>
      <c r="L19" s="23">
        <f t="shared" si="48"/>
        <v>0</v>
      </c>
      <c r="M19" s="21">
        <v>0</v>
      </c>
      <c r="N19" s="21">
        <v>0</v>
      </c>
      <c r="O19" s="21">
        <v>0</v>
      </c>
      <c r="P19" s="21">
        <v>0</v>
      </c>
      <c r="Q19" s="21"/>
      <c r="R19" s="21"/>
      <c r="S19" s="21">
        <f t="shared" si="1"/>
        <v>1</v>
      </c>
      <c r="T19" s="21">
        <f t="shared" si="1"/>
        <v>0</v>
      </c>
      <c r="U19" s="21"/>
      <c r="V19" s="25"/>
      <c r="W19" s="50">
        <f>(S19-U19-V19)/B19</f>
        <v>0.04</v>
      </c>
      <c r="X19" s="50">
        <f t="shared" si="3"/>
        <v>0</v>
      </c>
      <c r="Y19" s="50">
        <f t="shared" si="49"/>
        <v>1</v>
      </c>
      <c r="Z19" s="50">
        <f t="shared" si="8"/>
        <v>0</v>
      </c>
    </row>
    <row r="20" spans="1:29" ht="42" customHeight="1" thickTop="1" thickBot="1" x14ac:dyDescent="0.3">
      <c r="A20" s="6" t="s">
        <v>42</v>
      </c>
      <c r="B20" s="21">
        <v>33</v>
      </c>
      <c r="C20" s="21">
        <v>1</v>
      </c>
      <c r="D20" s="21">
        <f t="shared" si="5"/>
        <v>34</v>
      </c>
      <c r="E20" s="21">
        <v>1</v>
      </c>
      <c r="F20" s="21">
        <v>0</v>
      </c>
      <c r="G20" s="21">
        <v>0</v>
      </c>
      <c r="H20" s="21">
        <v>0</v>
      </c>
      <c r="I20" s="22">
        <f t="shared" si="6"/>
        <v>0</v>
      </c>
      <c r="J20" s="22">
        <f t="shared" si="7"/>
        <v>0</v>
      </c>
      <c r="K20" s="23">
        <f t="shared" si="0"/>
        <v>1</v>
      </c>
      <c r="L20" s="23">
        <f t="shared" si="48"/>
        <v>0</v>
      </c>
      <c r="M20" s="21">
        <v>0</v>
      </c>
      <c r="N20" s="21">
        <v>0</v>
      </c>
      <c r="O20" s="21">
        <v>0</v>
      </c>
      <c r="P20" s="21">
        <v>0</v>
      </c>
      <c r="Q20" s="21"/>
      <c r="R20" s="21"/>
      <c r="S20" s="21">
        <f t="shared" si="1"/>
        <v>0</v>
      </c>
      <c r="T20" s="21">
        <f t="shared" si="1"/>
        <v>0</v>
      </c>
      <c r="U20" s="21"/>
      <c r="V20" s="21"/>
      <c r="W20" s="50">
        <f t="shared" si="2"/>
        <v>0</v>
      </c>
      <c r="X20" s="50">
        <f t="shared" si="3"/>
        <v>0</v>
      </c>
      <c r="Y20" s="50">
        <f t="shared" si="49"/>
        <v>0</v>
      </c>
      <c r="Z20" s="50">
        <f t="shared" si="8"/>
        <v>0</v>
      </c>
    </row>
    <row r="21" spans="1:29" ht="42" customHeight="1" thickTop="1" thickBot="1" x14ac:dyDescent="0.3">
      <c r="A21" s="6" t="s">
        <v>0</v>
      </c>
      <c r="B21" s="64">
        <v>35</v>
      </c>
      <c r="C21" s="64">
        <v>1</v>
      </c>
      <c r="D21" s="21">
        <f t="shared" si="5"/>
        <v>36</v>
      </c>
      <c r="E21" s="81">
        <v>16</v>
      </c>
      <c r="F21" s="81">
        <v>0</v>
      </c>
      <c r="G21" s="64">
        <v>3</v>
      </c>
      <c r="H21" s="64">
        <v>0</v>
      </c>
      <c r="I21" s="22">
        <f t="shared" ref="I21:J28" si="50">G21/B21</f>
        <v>8.5714285714285715E-2</v>
      </c>
      <c r="J21" s="22">
        <f t="shared" si="50"/>
        <v>0</v>
      </c>
      <c r="K21" s="23">
        <f>B21-G21</f>
        <v>32</v>
      </c>
      <c r="L21" s="23">
        <v>0</v>
      </c>
      <c r="M21" s="81">
        <v>0</v>
      </c>
      <c r="N21" s="81">
        <v>0</v>
      </c>
      <c r="O21" s="21">
        <v>0</v>
      </c>
      <c r="P21" s="21">
        <v>0</v>
      </c>
      <c r="Q21" s="21"/>
      <c r="R21" s="21"/>
      <c r="S21" s="21">
        <f t="shared" si="1"/>
        <v>3</v>
      </c>
      <c r="T21" s="21">
        <f t="shared" si="1"/>
        <v>0</v>
      </c>
      <c r="U21" s="21"/>
      <c r="V21" s="25"/>
      <c r="W21" s="50">
        <f t="shared" si="2"/>
        <v>8.5714285714285715E-2</v>
      </c>
      <c r="X21" s="50">
        <f t="shared" si="3"/>
        <v>0</v>
      </c>
      <c r="Y21" s="50">
        <f>(S21-U21-V21)/B21</f>
        <v>8.5714285714285715E-2</v>
      </c>
      <c r="Z21" s="50">
        <f t="shared" si="8"/>
        <v>0</v>
      </c>
      <c r="AA21" s="37"/>
    </row>
    <row r="22" spans="1:29" ht="42" customHeight="1" thickTop="1" thickBot="1" x14ac:dyDescent="0.3">
      <c r="A22" s="6" t="s">
        <v>1</v>
      </c>
      <c r="B22" s="21">
        <v>18</v>
      </c>
      <c r="C22" s="21">
        <v>1</v>
      </c>
      <c r="D22" s="21">
        <f t="shared" si="5"/>
        <v>19</v>
      </c>
      <c r="E22" s="82"/>
      <c r="F22" s="82"/>
      <c r="G22" s="21">
        <v>1</v>
      </c>
      <c r="H22" s="21">
        <v>0</v>
      </c>
      <c r="I22" s="22">
        <f t="shared" si="50"/>
        <v>5.5555555555555552E-2</v>
      </c>
      <c r="J22" s="22">
        <f t="shared" si="50"/>
        <v>0</v>
      </c>
      <c r="K22" s="23">
        <f>B22-G22</f>
        <v>17</v>
      </c>
      <c r="L22" s="23">
        <v>0</v>
      </c>
      <c r="M22" s="82"/>
      <c r="N22" s="82"/>
      <c r="O22" s="21">
        <v>0</v>
      </c>
      <c r="P22" s="21">
        <v>0</v>
      </c>
      <c r="Q22" s="21"/>
      <c r="R22" s="21"/>
      <c r="S22" s="21">
        <f t="shared" si="1"/>
        <v>1</v>
      </c>
      <c r="T22" s="21">
        <f t="shared" si="1"/>
        <v>0</v>
      </c>
      <c r="U22" s="21"/>
      <c r="V22" s="21"/>
      <c r="W22" s="50">
        <f t="shared" si="2"/>
        <v>5.5555555555555552E-2</v>
      </c>
      <c r="X22" s="50">
        <f t="shared" si="3"/>
        <v>0</v>
      </c>
      <c r="Y22" s="50">
        <f>(S22-U22-V22)/B22</f>
        <v>5.5555555555555552E-2</v>
      </c>
      <c r="Z22" s="50">
        <f t="shared" si="8"/>
        <v>0</v>
      </c>
    </row>
    <row r="23" spans="1:29" ht="42" customHeight="1" thickTop="1" thickBot="1" x14ac:dyDescent="0.3">
      <c r="A23" s="6" t="s">
        <v>2</v>
      </c>
      <c r="B23" s="21">
        <v>40</v>
      </c>
      <c r="C23" s="21">
        <v>1</v>
      </c>
      <c r="D23" s="21">
        <f t="shared" si="5"/>
        <v>41</v>
      </c>
      <c r="E23" s="82"/>
      <c r="F23" s="82"/>
      <c r="G23" s="21">
        <v>1</v>
      </c>
      <c r="H23" s="21">
        <v>0</v>
      </c>
      <c r="I23" s="22">
        <f t="shared" si="50"/>
        <v>2.5000000000000001E-2</v>
      </c>
      <c r="J23" s="22">
        <f t="shared" si="50"/>
        <v>0</v>
      </c>
      <c r="K23" s="23">
        <f>B23-G23</f>
        <v>39</v>
      </c>
      <c r="L23" s="23">
        <v>0</v>
      </c>
      <c r="M23" s="82"/>
      <c r="N23" s="82"/>
      <c r="O23" s="21">
        <v>0</v>
      </c>
      <c r="P23" s="21">
        <v>0</v>
      </c>
      <c r="Q23" s="21"/>
      <c r="R23" s="21"/>
      <c r="S23" s="21">
        <f t="shared" si="1"/>
        <v>1</v>
      </c>
      <c r="T23" s="21">
        <f t="shared" si="1"/>
        <v>0</v>
      </c>
      <c r="U23" s="21"/>
      <c r="V23" s="21"/>
      <c r="W23" s="50">
        <f t="shared" si="2"/>
        <v>2.5000000000000001E-2</v>
      </c>
      <c r="X23" s="50">
        <f t="shared" si="3"/>
        <v>0</v>
      </c>
      <c r="Y23" s="50">
        <f>(S23-U23-V23)/B23</f>
        <v>2.5000000000000001E-2</v>
      </c>
      <c r="Z23" s="50">
        <f t="shared" si="8"/>
        <v>0</v>
      </c>
    </row>
    <row r="24" spans="1:29" ht="42" customHeight="1" thickTop="1" thickBot="1" x14ac:dyDescent="0.3">
      <c r="A24" s="6" t="s">
        <v>29</v>
      </c>
      <c r="B24" s="21">
        <v>19</v>
      </c>
      <c r="C24" s="21">
        <v>1</v>
      </c>
      <c r="D24" s="21">
        <f>B24+C24</f>
        <v>20</v>
      </c>
      <c r="E24" s="82"/>
      <c r="F24" s="82"/>
      <c r="G24" s="21">
        <v>2</v>
      </c>
      <c r="H24" s="21">
        <v>0</v>
      </c>
      <c r="I24" s="22">
        <f>G24/B24</f>
        <v>0.10526315789473684</v>
      </c>
      <c r="J24" s="22">
        <f>H24/C24</f>
        <v>0</v>
      </c>
      <c r="K24" s="23">
        <f>B24-G24</f>
        <v>17</v>
      </c>
      <c r="L24" s="23">
        <v>0</v>
      </c>
      <c r="M24" s="82"/>
      <c r="N24" s="82"/>
      <c r="O24" s="21">
        <v>0</v>
      </c>
      <c r="P24" s="21">
        <v>0</v>
      </c>
      <c r="Q24" s="21"/>
      <c r="R24" s="21"/>
      <c r="S24" s="21">
        <f t="shared" si="1"/>
        <v>2</v>
      </c>
      <c r="T24" s="21">
        <f t="shared" si="1"/>
        <v>0</v>
      </c>
      <c r="U24" s="21">
        <v>1</v>
      </c>
      <c r="V24" s="21"/>
      <c r="W24" s="50">
        <f t="shared" si="2"/>
        <v>5.2631578947368418E-2</v>
      </c>
      <c r="X24" s="50">
        <f t="shared" si="3"/>
        <v>0</v>
      </c>
      <c r="Y24" s="50">
        <f>(S24-U24-V24)/B24</f>
        <v>5.2631578947368418E-2</v>
      </c>
      <c r="Z24" s="50">
        <f t="shared" si="8"/>
        <v>0</v>
      </c>
    </row>
    <row r="25" spans="1:29" ht="42" customHeight="1" thickTop="1" thickBot="1" x14ac:dyDescent="0.3">
      <c r="A25" s="6" t="s">
        <v>34</v>
      </c>
      <c r="B25" s="21">
        <v>29</v>
      </c>
      <c r="C25" s="21">
        <v>1</v>
      </c>
      <c r="D25" s="21">
        <f>B25+C25</f>
        <v>30</v>
      </c>
      <c r="E25" s="21">
        <v>4</v>
      </c>
      <c r="F25" s="21">
        <v>0</v>
      </c>
      <c r="G25" s="21">
        <v>2</v>
      </c>
      <c r="H25" s="21">
        <v>0</v>
      </c>
      <c r="I25" s="22">
        <f>IF(E25=0,0,G25/E25)</f>
        <v>0.5</v>
      </c>
      <c r="J25" s="22">
        <f t="shared" si="7"/>
        <v>0</v>
      </c>
      <c r="K25" s="23">
        <f>E25-G25</f>
        <v>2</v>
      </c>
      <c r="L25" s="23">
        <f>F25-H25</f>
        <v>0</v>
      </c>
      <c r="M25" s="21">
        <v>0</v>
      </c>
      <c r="N25" s="21">
        <v>0</v>
      </c>
      <c r="O25" s="21">
        <v>0</v>
      </c>
      <c r="P25" s="21">
        <v>0</v>
      </c>
      <c r="Q25" s="21"/>
      <c r="R25" s="21"/>
      <c r="S25" s="21">
        <f>G25+O25</f>
        <v>2</v>
      </c>
      <c r="T25" s="21">
        <f>H25+P25</f>
        <v>0</v>
      </c>
      <c r="U25" s="21"/>
      <c r="V25" s="25"/>
      <c r="W25" s="50">
        <f>(S25-U25-V25)/B25</f>
        <v>6.8965517241379309E-2</v>
      </c>
      <c r="X25" s="50">
        <f t="shared" ref="X25:X33" si="51">T25/C25</f>
        <v>0</v>
      </c>
      <c r="Y25" s="50">
        <f>(S25-U25-V25)/E25</f>
        <v>0.5</v>
      </c>
      <c r="Z25" s="50">
        <f t="shared" si="8"/>
        <v>0</v>
      </c>
    </row>
    <row r="26" spans="1:29" ht="42" customHeight="1" thickTop="1" thickBot="1" x14ac:dyDescent="0.3">
      <c r="A26" s="6" t="s">
        <v>3</v>
      </c>
      <c r="B26" s="21">
        <v>33</v>
      </c>
      <c r="C26" s="21">
        <v>1</v>
      </c>
      <c r="D26" s="21">
        <f t="shared" si="5"/>
        <v>34</v>
      </c>
      <c r="E26" s="85">
        <v>9</v>
      </c>
      <c r="F26" s="85">
        <v>0</v>
      </c>
      <c r="G26" s="21">
        <v>0</v>
      </c>
      <c r="H26" s="21">
        <v>0</v>
      </c>
      <c r="I26" s="22">
        <f t="shared" si="50"/>
        <v>0</v>
      </c>
      <c r="J26" s="22">
        <f t="shared" si="50"/>
        <v>0</v>
      </c>
      <c r="K26" s="23">
        <f>B26-G26</f>
        <v>33</v>
      </c>
      <c r="L26" s="23">
        <v>0</v>
      </c>
      <c r="M26" s="81">
        <v>0</v>
      </c>
      <c r="N26" s="81">
        <v>0</v>
      </c>
      <c r="O26" s="21">
        <v>0</v>
      </c>
      <c r="P26" s="21">
        <v>0</v>
      </c>
      <c r="Q26" s="21"/>
      <c r="R26" s="21"/>
      <c r="S26" s="23">
        <f>G26+O26</f>
        <v>0</v>
      </c>
      <c r="T26" s="21">
        <f t="shared" si="1"/>
        <v>0</v>
      </c>
      <c r="U26" s="21"/>
      <c r="V26" s="21"/>
      <c r="W26" s="50">
        <f t="shared" si="2"/>
        <v>0</v>
      </c>
      <c r="X26" s="50">
        <f t="shared" si="51"/>
        <v>0</v>
      </c>
      <c r="Y26" s="50">
        <f>(S26-U26-V26)/B26</f>
        <v>0</v>
      </c>
      <c r="Z26" s="50">
        <f>IF(F26=0,0,T26/F26)</f>
        <v>0</v>
      </c>
    </row>
    <row r="27" spans="1:29" ht="42" customHeight="1" thickTop="1" thickBot="1" x14ac:dyDescent="0.3">
      <c r="A27" s="6" t="s">
        <v>4</v>
      </c>
      <c r="B27" s="21">
        <v>17</v>
      </c>
      <c r="C27" s="21">
        <v>1</v>
      </c>
      <c r="D27" s="21">
        <f t="shared" si="5"/>
        <v>18</v>
      </c>
      <c r="E27" s="86"/>
      <c r="F27" s="86"/>
      <c r="G27" s="21">
        <v>4</v>
      </c>
      <c r="H27" s="21">
        <v>0</v>
      </c>
      <c r="I27" s="22">
        <f t="shared" si="50"/>
        <v>0.23529411764705882</v>
      </c>
      <c r="J27" s="22">
        <f t="shared" si="50"/>
        <v>0</v>
      </c>
      <c r="K27" s="23">
        <f>B27-G27</f>
        <v>13</v>
      </c>
      <c r="L27" s="23">
        <v>0</v>
      </c>
      <c r="M27" s="82"/>
      <c r="N27" s="82"/>
      <c r="O27" s="21">
        <v>0</v>
      </c>
      <c r="P27" s="21">
        <v>0</v>
      </c>
      <c r="Q27" s="21"/>
      <c r="R27" s="21"/>
      <c r="S27" s="21">
        <v>4</v>
      </c>
      <c r="T27" s="21">
        <f t="shared" si="1"/>
        <v>0</v>
      </c>
      <c r="U27" s="21">
        <v>1</v>
      </c>
      <c r="V27" s="21"/>
      <c r="W27" s="50">
        <f t="shared" si="2"/>
        <v>0.17647058823529413</v>
      </c>
      <c r="X27" s="50">
        <f t="shared" si="51"/>
        <v>0</v>
      </c>
      <c r="Y27" s="50">
        <f>(S27-U27-V27)/B27</f>
        <v>0.17647058823529413</v>
      </c>
      <c r="Z27" s="50">
        <f>IF(F27=0,0,T27/F27)</f>
        <v>0</v>
      </c>
    </row>
    <row r="28" spans="1:29" ht="42" customHeight="1" thickTop="1" thickBot="1" x14ac:dyDescent="0.3">
      <c r="A28" s="6" t="s">
        <v>5</v>
      </c>
      <c r="B28" s="21">
        <v>25</v>
      </c>
      <c r="C28" s="21">
        <v>1</v>
      </c>
      <c r="D28" s="21">
        <f t="shared" si="5"/>
        <v>26</v>
      </c>
      <c r="E28" s="87"/>
      <c r="F28" s="87"/>
      <c r="G28" s="21">
        <v>1</v>
      </c>
      <c r="H28" s="21">
        <v>0</v>
      </c>
      <c r="I28" s="22">
        <f t="shared" si="50"/>
        <v>0.04</v>
      </c>
      <c r="J28" s="22">
        <f t="shared" si="50"/>
        <v>0</v>
      </c>
      <c r="K28" s="23">
        <f>B28-G28</f>
        <v>24</v>
      </c>
      <c r="L28" s="23">
        <f>F28-H28</f>
        <v>0</v>
      </c>
      <c r="M28" s="84"/>
      <c r="N28" s="84"/>
      <c r="O28" s="21">
        <v>0</v>
      </c>
      <c r="P28" s="21">
        <v>0</v>
      </c>
      <c r="Q28" s="21"/>
      <c r="R28" s="21"/>
      <c r="S28" s="21">
        <f t="shared" si="1"/>
        <v>1</v>
      </c>
      <c r="T28" s="21">
        <f t="shared" si="1"/>
        <v>0</v>
      </c>
      <c r="U28" s="21"/>
      <c r="V28" s="25"/>
      <c r="W28" s="50">
        <f t="shared" si="2"/>
        <v>0.04</v>
      </c>
      <c r="X28" s="50">
        <f t="shared" si="51"/>
        <v>0</v>
      </c>
      <c r="Y28" s="50">
        <f>(S28-U28-V28)/B28</f>
        <v>0.04</v>
      </c>
      <c r="Z28" s="50">
        <f t="shared" si="8"/>
        <v>0</v>
      </c>
      <c r="AA28" s="37"/>
    </row>
    <row r="29" spans="1:29" ht="42" customHeight="1" thickTop="1" thickBot="1" x14ac:dyDescent="0.3">
      <c r="A29" s="6" t="s">
        <v>36</v>
      </c>
      <c r="B29" s="21">
        <v>8</v>
      </c>
      <c r="C29" s="21">
        <v>1</v>
      </c>
      <c r="D29" s="21">
        <f>B29+C29</f>
        <v>9</v>
      </c>
      <c r="E29" s="21">
        <v>1</v>
      </c>
      <c r="F29" s="21">
        <v>0</v>
      </c>
      <c r="G29" s="21">
        <v>1</v>
      </c>
      <c r="H29" s="21">
        <v>0</v>
      </c>
      <c r="I29" s="22">
        <f>IF(E29=0,0,G29/E29)</f>
        <v>1</v>
      </c>
      <c r="J29" s="22">
        <f t="shared" si="7"/>
        <v>0</v>
      </c>
      <c r="K29" s="23">
        <f>E29-G29</f>
        <v>0</v>
      </c>
      <c r="L29" s="23">
        <f>F29-H29</f>
        <v>0</v>
      </c>
      <c r="M29" s="60">
        <v>0</v>
      </c>
      <c r="N29" s="59">
        <v>0</v>
      </c>
      <c r="O29" s="59">
        <v>0</v>
      </c>
      <c r="P29" s="60">
        <v>0</v>
      </c>
      <c r="Q29" s="60"/>
      <c r="R29" s="60"/>
      <c r="S29" s="21">
        <f>G29+O29</f>
        <v>1</v>
      </c>
      <c r="T29" s="21">
        <f>H29+P29</f>
        <v>0</v>
      </c>
      <c r="U29" s="65">
        <v>1</v>
      </c>
      <c r="V29" s="60"/>
      <c r="W29" s="50">
        <f t="shared" si="2"/>
        <v>0</v>
      </c>
      <c r="X29" s="50">
        <f t="shared" si="51"/>
        <v>0</v>
      </c>
      <c r="Y29" s="50">
        <f>(S29-U29-V29)/B29</f>
        <v>0</v>
      </c>
      <c r="Z29" s="50">
        <f t="shared" si="8"/>
        <v>0</v>
      </c>
      <c r="AA29" s="38"/>
      <c r="AB29" s="39"/>
      <c r="AC29" s="39"/>
    </row>
    <row r="30" spans="1:29" ht="42" customHeight="1" thickTop="1" thickBot="1" x14ac:dyDescent="0.3">
      <c r="A30" s="36" t="s">
        <v>49</v>
      </c>
      <c r="B30" s="60">
        <v>8</v>
      </c>
      <c r="C30" s="60">
        <v>1</v>
      </c>
      <c r="D30" s="60">
        <f t="shared" ref="D30" si="52">B30+C30</f>
        <v>9</v>
      </c>
      <c r="E30" s="21">
        <v>1</v>
      </c>
      <c r="F30" s="21">
        <v>0</v>
      </c>
      <c r="G30" s="21">
        <v>1</v>
      </c>
      <c r="H30" s="21">
        <v>0</v>
      </c>
      <c r="I30" s="22">
        <f>IF(E30=0,0,G30/E30)</f>
        <v>1</v>
      </c>
      <c r="J30" s="22">
        <f t="shared" ref="J30" si="53">IF(F30=0,0,H30/F30)</f>
        <v>0</v>
      </c>
      <c r="K30" s="23">
        <f>E30-G30</f>
        <v>0</v>
      </c>
      <c r="L30" s="23">
        <f>F30-H30</f>
        <v>0</v>
      </c>
      <c r="M30" s="21">
        <v>0</v>
      </c>
      <c r="N30" s="23">
        <v>0</v>
      </c>
      <c r="O30" s="23">
        <v>0</v>
      </c>
      <c r="P30" s="21">
        <v>0</v>
      </c>
      <c r="Q30" s="21"/>
      <c r="R30" s="21"/>
      <c r="S30" s="21">
        <f>G30+O30</f>
        <v>1</v>
      </c>
      <c r="T30" s="21">
        <f>H30+P30</f>
        <v>0</v>
      </c>
      <c r="U30" s="21"/>
      <c r="V30" s="21"/>
      <c r="W30" s="50">
        <f t="shared" ref="W30" si="54">(S30-U30-V30)/B30</f>
        <v>0.125</v>
      </c>
      <c r="X30" s="50">
        <f t="shared" ref="X30" si="55">T30/C30</f>
        <v>0</v>
      </c>
      <c r="Y30" s="50">
        <f>(S30-U30-V30)/B30</f>
        <v>0.125</v>
      </c>
      <c r="Z30" s="50">
        <f t="shared" ref="Z30" si="56">IF(F30=0,0,T30/F30)</f>
        <v>0</v>
      </c>
      <c r="AA30" s="38"/>
      <c r="AB30" s="39"/>
      <c r="AC30" s="39"/>
    </row>
    <row r="31" spans="1:29" ht="42" customHeight="1" thickTop="1" thickBot="1" x14ac:dyDescent="0.3">
      <c r="A31" s="36" t="s">
        <v>51</v>
      </c>
      <c r="B31" s="55">
        <v>0</v>
      </c>
      <c r="C31" s="55">
        <v>17</v>
      </c>
      <c r="D31" s="56">
        <f t="shared" si="5"/>
        <v>17</v>
      </c>
      <c r="E31" s="55">
        <v>0</v>
      </c>
      <c r="F31" s="55">
        <v>0</v>
      </c>
      <c r="G31" s="55">
        <v>0</v>
      </c>
      <c r="H31" s="55">
        <v>0</v>
      </c>
      <c r="I31" s="22">
        <f t="shared" ref="I31:I32" si="57">IF(E31=0,0,G31/E31)</f>
        <v>0</v>
      </c>
      <c r="J31" s="22">
        <f t="shared" si="7"/>
        <v>0</v>
      </c>
      <c r="K31" s="23">
        <f t="shared" ref="K31:K32" si="58">E31-G31</f>
        <v>0</v>
      </c>
      <c r="L31" s="23">
        <f t="shared" ref="L31:L32" si="59">F31-H31</f>
        <v>0</v>
      </c>
      <c r="M31" s="55">
        <v>0</v>
      </c>
      <c r="N31" s="59">
        <v>0</v>
      </c>
      <c r="O31" s="59">
        <v>0</v>
      </c>
      <c r="P31" s="55">
        <v>0</v>
      </c>
      <c r="Q31" s="55"/>
      <c r="R31" s="55"/>
      <c r="S31" s="21">
        <f t="shared" ref="S31:S32" si="60">G31+O31</f>
        <v>0</v>
      </c>
      <c r="T31" s="21">
        <f t="shared" ref="T31:T32" si="61">H31+P31</f>
        <v>0</v>
      </c>
      <c r="U31" s="65"/>
      <c r="V31" s="55"/>
      <c r="W31" s="50"/>
      <c r="X31" s="50">
        <f>(T31-U31-V31)/C31</f>
        <v>0</v>
      </c>
      <c r="Y31" s="50"/>
      <c r="Z31" s="50">
        <f t="shared" si="8"/>
        <v>0</v>
      </c>
      <c r="AA31" s="38"/>
      <c r="AB31" s="39"/>
      <c r="AC31" s="39"/>
    </row>
    <row r="32" spans="1:29" ht="42" customHeight="1" thickTop="1" thickBot="1" x14ac:dyDescent="0.3">
      <c r="A32" s="36" t="s">
        <v>52</v>
      </c>
      <c r="B32" s="55">
        <v>0</v>
      </c>
      <c r="C32" s="55">
        <v>11</v>
      </c>
      <c r="D32" s="56">
        <f t="shared" si="5"/>
        <v>11</v>
      </c>
      <c r="E32" s="55">
        <v>0</v>
      </c>
      <c r="F32" s="55">
        <v>0</v>
      </c>
      <c r="G32" s="55">
        <v>0</v>
      </c>
      <c r="H32" s="55">
        <v>0</v>
      </c>
      <c r="I32" s="22">
        <f t="shared" si="57"/>
        <v>0</v>
      </c>
      <c r="J32" s="22">
        <f t="shared" si="7"/>
        <v>0</v>
      </c>
      <c r="K32" s="23">
        <f t="shared" si="58"/>
        <v>0</v>
      </c>
      <c r="L32" s="23">
        <f t="shared" si="59"/>
        <v>0</v>
      </c>
      <c r="M32" s="55">
        <v>0</v>
      </c>
      <c r="N32" s="59">
        <v>0</v>
      </c>
      <c r="O32" s="59">
        <v>0</v>
      </c>
      <c r="P32" s="55">
        <v>0</v>
      </c>
      <c r="Q32" s="55"/>
      <c r="R32" s="55"/>
      <c r="S32" s="21">
        <f t="shared" si="60"/>
        <v>0</v>
      </c>
      <c r="T32" s="21">
        <f t="shared" si="61"/>
        <v>0</v>
      </c>
      <c r="U32" s="65"/>
      <c r="V32" s="55"/>
      <c r="W32" s="50"/>
      <c r="X32" s="50">
        <f>(T32-U32-V32)/C32</f>
        <v>0</v>
      </c>
      <c r="Y32" s="50"/>
      <c r="Z32" s="50">
        <f t="shared" si="8"/>
        <v>0</v>
      </c>
      <c r="AA32" s="38"/>
      <c r="AB32" s="39"/>
      <c r="AC32" s="39"/>
    </row>
    <row r="33" spans="1:26" ht="42" customHeight="1" thickTop="1" thickBot="1" x14ac:dyDescent="0.3">
      <c r="A33" s="19" t="s">
        <v>10</v>
      </c>
      <c r="B33" s="28">
        <f t="shared" ref="B33:H33" si="62">SUM(B6:B32)</f>
        <v>560</v>
      </c>
      <c r="C33" s="28">
        <f t="shared" si="62"/>
        <v>53</v>
      </c>
      <c r="D33" s="28">
        <f t="shared" si="62"/>
        <v>613</v>
      </c>
      <c r="E33" s="28">
        <f t="shared" si="62"/>
        <v>72</v>
      </c>
      <c r="F33" s="28">
        <f t="shared" si="62"/>
        <v>0</v>
      </c>
      <c r="G33" s="28">
        <f t="shared" si="62"/>
        <v>42</v>
      </c>
      <c r="H33" s="28">
        <f t="shared" si="62"/>
        <v>0</v>
      </c>
      <c r="I33" s="29">
        <f>G33/E33</f>
        <v>0.58333333333333337</v>
      </c>
      <c r="J33" s="29">
        <f t="shared" si="7"/>
        <v>0</v>
      </c>
      <c r="K33" s="30">
        <f t="shared" ref="K33:P33" si="63">SUM(K6:K32)</f>
        <v>192</v>
      </c>
      <c r="L33" s="30">
        <f t="shared" si="63"/>
        <v>0</v>
      </c>
      <c r="M33" s="30">
        <f t="shared" si="63"/>
        <v>1</v>
      </c>
      <c r="N33" s="30">
        <f t="shared" si="63"/>
        <v>0</v>
      </c>
      <c r="O33" s="30">
        <f t="shared" si="63"/>
        <v>1</v>
      </c>
      <c r="P33" s="30">
        <f t="shared" si="63"/>
        <v>0</v>
      </c>
      <c r="Q33" s="28"/>
      <c r="R33" s="28"/>
      <c r="S33" s="28">
        <f>SUM(S6:S32)</f>
        <v>43</v>
      </c>
      <c r="T33" s="28">
        <f>SUM(T6:T32)</f>
        <v>0</v>
      </c>
      <c r="U33" s="28">
        <f>SUM(U6:U32)</f>
        <v>7</v>
      </c>
      <c r="V33" s="28">
        <f>SUM(V6:V32)</f>
        <v>0</v>
      </c>
      <c r="W33" s="51">
        <f t="shared" si="2"/>
        <v>6.4285714285714279E-2</v>
      </c>
      <c r="X33" s="51">
        <f t="shared" si="51"/>
        <v>0</v>
      </c>
      <c r="Y33" s="51">
        <f>(S33-U33-V33)/E33</f>
        <v>0.5</v>
      </c>
      <c r="Z33" s="51">
        <f t="shared" si="8"/>
        <v>0</v>
      </c>
    </row>
    <row r="34" spans="1:26" ht="42" customHeight="1" thickTop="1" x14ac:dyDescent="0.25">
      <c r="A34" s="79"/>
      <c r="B34" s="94" t="s">
        <v>31</v>
      </c>
      <c r="C34" s="94"/>
      <c r="D34" s="94"/>
      <c r="E34" s="73" t="s">
        <v>18</v>
      </c>
      <c r="F34" s="73"/>
      <c r="G34" s="73" t="s">
        <v>19</v>
      </c>
      <c r="H34" s="73"/>
      <c r="I34" s="74" t="s">
        <v>32</v>
      </c>
      <c r="J34" s="74"/>
      <c r="K34" s="83" t="s">
        <v>20</v>
      </c>
      <c r="L34" s="83"/>
      <c r="M34" s="77" t="s">
        <v>21</v>
      </c>
      <c r="N34" s="78"/>
      <c r="O34" s="77" t="s">
        <v>22</v>
      </c>
      <c r="P34" s="78"/>
      <c r="Q34" s="77" t="s">
        <v>23</v>
      </c>
      <c r="R34" s="78"/>
      <c r="S34" s="73" t="s">
        <v>35</v>
      </c>
      <c r="T34" s="73"/>
      <c r="U34" s="75" t="s">
        <v>24</v>
      </c>
      <c r="V34" s="76"/>
      <c r="W34" s="73" t="s">
        <v>27</v>
      </c>
      <c r="X34" s="73"/>
      <c r="Y34" s="73" t="s">
        <v>28</v>
      </c>
      <c r="Z34" s="73"/>
    </row>
    <row r="35" spans="1:26" ht="42" customHeight="1" x14ac:dyDescent="0.25">
      <c r="A35" s="79"/>
      <c r="B35" s="1" t="s">
        <v>9</v>
      </c>
      <c r="C35" s="1" t="s">
        <v>8</v>
      </c>
      <c r="D35" s="1" t="s">
        <v>6</v>
      </c>
      <c r="E35" s="1" t="s">
        <v>9</v>
      </c>
      <c r="F35" s="1" t="s">
        <v>8</v>
      </c>
      <c r="G35" s="1" t="s">
        <v>9</v>
      </c>
      <c r="H35" s="1" t="s">
        <v>8</v>
      </c>
      <c r="I35" s="8" t="s">
        <v>9</v>
      </c>
      <c r="J35" s="8" t="s">
        <v>8</v>
      </c>
      <c r="K35" s="40" t="s">
        <v>9</v>
      </c>
      <c r="L35" s="40" t="s">
        <v>8</v>
      </c>
      <c r="M35" s="8" t="s">
        <v>9</v>
      </c>
      <c r="N35" s="8" t="s">
        <v>8</v>
      </c>
      <c r="O35" s="8" t="s">
        <v>9</v>
      </c>
      <c r="P35" s="8" t="s">
        <v>8</v>
      </c>
      <c r="Q35" s="8" t="s">
        <v>9</v>
      </c>
      <c r="R35" s="8" t="s">
        <v>8</v>
      </c>
      <c r="S35" s="1" t="s">
        <v>9</v>
      </c>
      <c r="T35" s="1" t="s">
        <v>8</v>
      </c>
      <c r="U35" s="1" t="s">
        <v>25</v>
      </c>
      <c r="V35" s="1" t="s">
        <v>26</v>
      </c>
      <c r="W35" s="7" t="s">
        <v>9</v>
      </c>
      <c r="X35" s="7" t="s">
        <v>8</v>
      </c>
      <c r="Y35" s="7" t="s">
        <v>9</v>
      </c>
      <c r="Z35" s="7" t="s">
        <v>8</v>
      </c>
    </row>
    <row r="36" spans="1:26" ht="42" customHeight="1" thickBot="1" x14ac:dyDescent="0.3">
      <c r="A36" s="6" t="s">
        <v>60</v>
      </c>
      <c r="B36" s="21">
        <v>17</v>
      </c>
      <c r="C36" s="21">
        <v>1</v>
      </c>
      <c r="D36" s="21">
        <f t="shared" ref="D36:D58" si="64">B36+C36</f>
        <v>18</v>
      </c>
      <c r="E36" s="21">
        <v>1</v>
      </c>
      <c r="F36" s="21">
        <v>0</v>
      </c>
      <c r="G36" s="21">
        <v>1</v>
      </c>
      <c r="H36" s="21">
        <v>0</v>
      </c>
      <c r="I36" s="22">
        <f t="shared" ref="I36:J38" si="65">IF(E36=0,0,G36/E36)</f>
        <v>1</v>
      </c>
      <c r="J36" s="22">
        <f t="shared" si="65"/>
        <v>0</v>
      </c>
      <c r="K36" s="27">
        <f>E36-G36</f>
        <v>0</v>
      </c>
      <c r="L36" s="27">
        <f t="shared" ref="L36:L59" si="66">F36-H36</f>
        <v>0</v>
      </c>
      <c r="M36" s="26">
        <v>0</v>
      </c>
      <c r="N36" s="26">
        <v>0</v>
      </c>
      <c r="O36" s="26">
        <v>0</v>
      </c>
      <c r="P36" s="26">
        <v>0</v>
      </c>
      <c r="Q36" s="26"/>
      <c r="R36" s="26"/>
      <c r="S36" s="21">
        <f>G36+O36</f>
        <v>1</v>
      </c>
      <c r="T36" s="21">
        <f t="shared" ref="S36:T58" si="67">H36+P36</f>
        <v>0</v>
      </c>
      <c r="U36" s="21"/>
      <c r="V36" s="25"/>
      <c r="W36" s="24">
        <f t="shared" ref="W36:W63" si="68">(S36-U36-V36)/B36</f>
        <v>5.8823529411764705E-2</v>
      </c>
      <c r="X36" s="24">
        <f>T36/C36</f>
        <v>0</v>
      </c>
      <c r="Y36" s="24">
        <f>IF(E36=0,0,(S36-U36-V36)/E36)</f>
        <v>1</v>
      </c>
      <c r="Z36" s="24">
        <f>IF(F36=0,0,T36/F36)</f>
        <v>0</v>
      </c>
    </row>
    <row r="37" spans="1:26" ht="42" customHeight="1" thickTop="1" thickBot="1" x14ac:dyDescent="0.3">
      <c r="A37" s="6" t="s">
        <v>53</v>
      </c>
      <c r="B37" s="21">
        <v>10</v>
      </c>
      <c r="C37" s="21">
        <v>1</v>
      </c>
      <c r="D37" s="21">
        <f t="shared" si="64"/>
        <v>11</v>
      </c>
      <c r="E37" s="21">
        <v>0</v>
      </c>
      <c r="F37" s="21">
        <v>0</v>
      </c>
      <c r="G37" s="21">
        <v>0</v>
      </c>
      <c r="H37" s="21">
        <v>0</v>
      </c>
      <c r="I37" s="22">
        <f t="shared" si="65"/>
        <v>0</v>
      </c>
      <c r="J37" s="22">
        <f t="shared" si="65"/>
        <v>0</v>
      </c>
      <c r="K37" s="27">
        <f>E37-G37</f>
        <v>0</v>
      </c>
      <c r="L37" s="27">
        <f t="shared" si="66"/>
        <v>0</v>
      </c>
      <c r="M37" s="61">
        <v>0</v>
      </c>
      <c r="N37" s="61">
        <v>0</v>
      </c>
      <c r="O37" s="61">
        <v>0</v>
      </c>
      <c r="P37" s="61">
        <v>0</v>
      </c>
      <c r="Q37" s="61"/>
      <c r="R37" s="61"/>
      <c r="S37" s="21">
        <f>G37+O37</f>
        <v>0</v>
      </c>
      <c r="T37" s="21">
        <f t="shared" si="67"/>
        <v>0</v>
      </c>
      <c r="U37" s="21"/>
      <c r="V37" s="25"/>
      <c r="W37" s="24">
        <f t="shared" si="68"/>
        <v>0</v>
      </c>
      <c r="X37" s="24">
        <f>T37/C37</f>
        <v>0</v>
      </c>
      <c r="Y37" s="24">
        <f>IF(E37=0,0,(S37-U37-V37)/E37)</f>
        <v>0</v>
      </c>
      <c r="Z37" s="24">
        <f>IF(F37=0,0,T37/F37)</f>
        <v>0</v>
      </c>
    </row>
    <row r="38" spans="1:26" ht="42" customHeight="1" thickTop="1" thickBot="1" x14ac:dyDescent="0.3">
      <c r="A38" s="6" t="s">
        <v>76</v>
      </c>
      <c r="B38" s="21">
        <v>5</v>
      </c>
      <c r="C38" s="21">
        <v>1</v>
      </c>
      <c r="D38" s="21">
        <f t="shared" ref="D38" si="69">B38+C38</f>
        <v>6</v>
      </c>
      <c r="E38" s="21">
        <v>0</v>
      </c>
      <c r="F38" s="21">
        <v>0</v>
      </c>
      <c r="G38" s="21">
        <v>0</v>
      </c>
      <c r="H38" s="21">
        <v>0</v>
      </c>
      <c r="I38" s="22">
        <f t="shared" si="65"/>
        <v>0</v>
      </c>
      <c r="J38" s="22">
        <f t="shared" si="65"/>
        <v>0</v>
      </c>
      <c r="K38" s="27">
        <f>E38-G38</f>
        <v>0</v>
      </c>
      <c r="L38" s="27">
        <f t="shared" ref="L38" si="70">F38-H38</f>
        <v>0</v>
      </c>
      <c r="M38" s="66">
        <v>0</v>
      </c>
      <c r="N38" s="66">
        <v>0</v>
      </c>
      <c r="O38" s="66">
        <v>0</v>
      </c>
      <c r="P38" s="66">
        <v>0</v>
      </c>
      <c r="Q38" s="66"/>
      <c r="R38" s="66"/>
      <c r="S38" s="21">
        <f>G38+O38</f>
        <v>0</v>
      </c>
      <c r="T38" s="21">
        <f t="shared" ref="T38" si="71">H38+P38</f>
        <v>0</v>
      </c>
      <c r="U38" s="21"/>
      <c r="V38" s="25"/>
      <c r="W38" s="24">
        <f t="shared" ref="W38" si="72">(S38-U38-V38)/B38</f>
        <v>0</v>
      </c>
      <c r="X38" s="24">
        <f>T38/C38</f>
        <v>0</v>
      </c>
      <c r="Y38" s="24">
        <f>IF(E38=0,0,(S38-U38-V38)/E38)</f>
        <v>0</v>
      </c>
      <c r="Z38" s="24">
        <f>IF(F38=0,0,T38/F38)</f>
        <v>0</v>
      </c>
    </row>
    <row r="39" spans="1:26" ht="42" customHeight="1" thickTop="1" thickBot="1" x14ac:dyDescent="0.3">
      <c r="A39" s="6" t="s">
        <v>43</v>
      </c>
      <c r="B39" s="21">
        <v>21</v>
      </c>
      <c r="C39" s="21">
        <v>1</v>
      </c>
      <c r="D39" s="21">
        <f>B39+C39</f>
        <v>22</v>
      </c>
      <c r="E39" s="21">
        <v>0</v>
      </c>
      <c r="F39" s="21">
        <v>0</v>
      </c>
      <c r="G39" s="21">
        <v>0</v>
      </c>
      <c r="H39" s="21">
        <v>0</v>
      </c>
      <c r="I39" s="22">
        <f>IF(E39=0,0,G39/E39)</f>
        <v>0</v>
      </c>
      <c r="J39" s="22">
        <f t="shared" ref="J39:J63" si="73">IF(F39=0,0,H39/F39)</f>
        <v>0</v>
      </c>
      <c r="K39" s="27">
        <f t="shared" ref="K39:K54" si="74">E39-G39</f>
        <v>0</v>
      </c>
      <c r="L39" s="27">
        <f>F39-H39</f>
        <v>0</v>
      </c>
      <c r="M39" s="26">
        <v>0</v>
      </c>
      <c r="N39" s="26">
        <v>0</v>
      </c>
      <c r="O39" s="26">
        <v>0</v>
      </c>
      <c r="P39" s="26">
        <v>0</v>
      </c>
      <c r="Q39" s="26"/>
      <c r="R39" s="26"/>
      <c r="S39" s="21">
        <f t="shared" si="67"/>
        <v>0</v>
      </c>
      <c r="T39" s="21">
        <f t="shared" si="67"/>
        <v>0</v>
      </c>
      <c r="U39" s="21"/>
      <c r="V39" s="25"/>
      <c r="W39" s="24">
        <f>(S39-U39-V39)/B39</f>
        <v>0</v>
      </c>
      <c r="X39" s="24">
        <f t="shared" ref="X39:X62" si="75">T39/C39</f>
        <v>0</v>
      </c>
      <c r="Y39" s="24">
        <f t="shared" ref="Y39:Y54" si="76">IF(E39=0,0,(S39-U39-V39)/E39)</f>
        <v>0</v>
      </c>
      <c r="Z39" s="24">
        <f t="shared" ref="Z39:Z63" si="77">IF(F39=0,0,T39/F39)</f>
        <v>0</v>
      </c>
    </row>
    <row r="40" spans="1:26" ht="42" customHeight="1" thickTop="1" thickBot="1" x14ac:dyDescent="0.3">
      <c r="A40" s="6" t="s">
        <v>77</v>
      </c>
      <c r="B40" s="21">
        <v>10</v>
      </c>
      <c r="C40" s="21">
        <v>1</v>
      </c>
      <c r="D40" s="21">
        <f t="shared" ref="D40" si="78">B40+C40</f>
        <v>11</v>
      </c>
      <c r="E40" s="21">
        <v>1</v>
      </c>
      <c r="F40" s="21">
        <v>0</v>
      </c>
      <c r="G40" s="21">
        <v>1</v>
      </c>
      <c r="H40" s="21">
        <v>0</v>
      </c>
      <c r="I40" s="22">
        <f>IF(E40=0,0,G40/E40)</f>
        <v>1</v>
      </c>
      <c r="J40" s="22">
        <f>IF(F40=0,0,H40/F40)</f>
        <v>0</v>
      </c>
      <c r="K40" s="27">
        <f>E40-G40</f>
        <v>0</v>
      </c>
      <c r="L40" s="27">
        <f t="shared" ref="L40" si="79">F40-H40</f>
        <v>0</v>
      </c>
      <c r="M40" s="66">
        <v>0</v>
      </c>
      <c r="N40" s="66">
        <v>0</v>
      </c>
      <c r="O40" s="66">
        <v>0</v>
      </c>
      <c r="P40" s="66">
        <v>0</v>
      </c>
      <c r="Q40" s="66"/>
      <c r="R40" s="66"/>
      <c r="S40" s="21">
        <f>G40+O40</f>
        <v>1</v>
      </c>
      <c r="T40" s="21">
        <f t="shared" ref="T40" si="80">H40+P40</f>
        <v>0</v>
      </c>
      <c r="U40" s="21"/>
      <c r="V40" s="25"/>
      <c r="W40" s="24">
        <f t="shared" ref="W40" si="81">(S40-U40-V40)/B40</f>
        <v>0.1</v>
      </c>
      <c r="X40" s="24">
        <f>T40/C40</f>
        <v>0</v>
      </c>
      <c r="Y40" s="24">
        <f>IF(E40=0,0,(S40-U40-V40)/E40)</f>
        <v>1</v>
      </c>
      <c r="Z40" s="24">
        <f>IF(F40=0,0,T40/F40)</f>
        <v>0</v>
      </c>
    </row>
    <row r="41" spans="1:26" ht="42" customHeight="1" thickTop="1" thickBot="1" x14ac:dyDescent="0.3">
      <c r="A41" s="6" t="s">
        <v>61</v>
      </c>
      <c r="B41" s="21">
        <v>6</v>
      </c>
      <c r="C41" s="21">
        <v>1</v>
      </c>
      <c r="D41" s="21">
        <f t="shared" ref="D41:D42" si="82">B41+C41</f>
        <v>7</v>
      </c>
      <c r="E41" s="21">
        <v>0</v>
      </c>
      <c r="F41" s="21">
        <v>0</v>
      </c>
      <c r="G41" s="21">
        <v>0</v>
      </c>
      <c r="H41" s="21">
        <v>0</v>
      </c>
      <c r="I41" s="22">
        <f t="shared" ref="I41:I42" si="83">IF(E41=0,0,G41/E41)</f>
        <v>0</v>
      </c>
      <c r="J41" s="22">
        <f t="shared" si="73"/>
        <v>0</v>
      </c>
      <c r="K41" s="27">
        <f t="shared" si="74"/>
        <v>0</v>
      </c>
      <c r="L41" s="27">
        <f t="shared" ref="L41:L42" si="84">F41-H41</f>
        <v>0</v>
      </c>
      <c r="M41" s="61">
        <v>0</v>
      </c>
      <c r="N41" s="61">
        <v>0</v>
      </c>
      <c r="O41" s="61">
        <v>0</v>
      </c>
      <c r="P41" s="61">
        <v>0</v>
      </c>
      <c r="Q41" s="61"/>
      <c r="R41" s="61"/>
      <c r="S41" s="21">
        <f t="shared" si="67"/>
        <v>0</v>
      </c>
      <c r="T41" s="21">
        <f t="shared" si="67"/>
        <v>0</v>
      </c>
      <c r="U41" s="21"/>
      <c r="V41" s="25"/>
      <c r="W41" s="24">
        <f t="shared" ref="W41:W42" si="85">(S41-U41-V41)/B41</f>
        <v>0</v>
      </c>
      <c r="X41" s="24">
        <f t="shared" si="75"/>
        <v>0</v>
      </c>
      <c r="Y41" s="24">
        <f t="shared" si="76"/>
        <v>0</v>
      </c>
      <c r="Z41" s="24">
        <f t="shared" si="77"/>
        <v>0</v>
      </c>
    </row>
    <row r="42" spans="1:26" ht="42" customHeight="1" thickTop="1" thickBot="1" x14ac:dyDescent="0.3">
      <c r="A42" s="6" t="s">
        <v>62</v>
      </c>
      <c r="B42" s="21">
        <v>4</v>
      </c>
      <c r="C42" s="21">
        <v>1</v>
      </c>
      <c r="D42" s="21">
        <f t="shared" si="82"/>
        <v>5</v>
      </c>
      <c r="E42" s="21">
        <v>1</v>
      </c>
      <c r="F42" s="21">
        <v>0</v>
      </c>
      <c r="G42" s="21">
        <v>1</v>
      </c>
      <c r="H42" s="21">
        <v>0</v>
      </c>
      <c r="I42" s="22">
        <f t="shared" si="83"/>
        <v>1</v>
      </c>
      <c r="J42" s="22">
        <f t="shared" si="73"/>
        <v>0</v>
      </c>
      <c r="K42" s="27">
        <f t="shared" si="74"/>
        <v>0</v>
      </c>
      <c r="L42" s="27">
        <f t="shared" si="84"/>
        <v>0</v>
      </c>
      <c r="M42" s="61">
        <v>0</v>
      </c>
      <c r="N42" s="61">
        <v>0</v>
      </c>
      <c r="O42" s="61">
        <v>0</v>
      </c>
      <c r="P42" s="61">
        <v>0</v>
      </c>
      <c r="Q42" s="61"/>
      <c r="R42" s="61"/>
      <c r="S42" s="21">
        <f t="shared" si="67"/>
        <v>1</v>
      </c>
      <c r="T42" s="21">
        <f t="shared" si="67"/>
        <v>0</v>
      </c>
      <c r="U42" s="21"/>
      <c r="V42" s="25"/>
      <c r="W42" s="24">
        <f t="shared" si="85"/>
        <v>0.25</v>
      </c>
      <c r="X42" s="24">
        <f t="shared" si="75"/>
        <v>0</v>
      </c>
      <c r="Y42" s="24">
        <f t="shared" si="76"/>
        <v>1</v>
      </c>
      <c r="Z42" s="24">
        <f t="shared" si="77"/>
        <v>0</v>
      </c>
    </row>
    <row r="43" spans="1:26" ht="42" customHeight="1" thickTop="1" thickBot="1" x14ac:dyDescent="0.3">
      <c r="A43" s="6" t="s">
        <v>54</v>
      </c>
      <c r="B43" s="21">
        <v>2</v>
      </c>
      <c r="C43" s="21">
        <v>1</v>
      </c>
      <c r="D43" s="21">
        <f>B43+C43</f>
        <v>3</v>
      </c>
      <c r="E43" s="21">
        <v>0</v>
      </c>
      <c r="F43" s="21">
        <v>0</v>
      </c>
      <c r="G43" s="21">
        <v>0</v>
      </c>
      <c r="H43" s="21">
        <v>0</v>
      </c>
      <c r="I43" s="22">
        <f>IF(E43=0,0,G43/E43)</f>
        <v>0</v>
      </c>
      <c r="J43" s="22">
        <f t="shared" ref="J43:J48" si="86">IF(F43=0,0,H43/F43)</f>
        <v>0</v>
      </c>
      <c r="K43" s="27">
        <f t="shared" ref="K43:K48" si="87">E43-G43</f>
        <v>0</v>
      </c>
      <c r="L43" s="27">
        <f>F43-H43</f>
        <v>0</v>
      </c>
      <c r="M43" s="52">
        <v>0</v>
      </c>
      <c r="N43" s="52">
        <v>0</v>
      </c>
      <c r="O43" s="52">
        <v>0</v>
      </c>
      <c r="P43" s="52">
        <v>0</v>
      </c>
      <c r="Q43" s="52"/>
      <c r="R43" s="52"/>
      <c r="S43" s="21">
        <f t="shared" ref="S43:S48" si="88">G43+O43</f>
        <v>0</v>
      </c>
      <c r="T43" s="21">
        <f t="shared" ref="T43:T48" si="89">H43+P43</f>
        <v>0</v>
      </c>
      <c r="U43" s="21"/>
      <c r="V43" s="25"/>
      <c r="W43" s="24">
        <f>(S43-U43-V43)/B43</f>
        <v>0</v>
      </c>
      <c r="X43" s="24">
        <f t="shared" ref="X43:X48" si="90">T43/C43</f>
        <v>0</v>
      </c>
      <c r="Y43" s="24">
        <f t="shared" ref="Y43:Y48" si="91">IF(E43=0,0,(S43-U43-V43)/E43)</f>
        <v>0</v>
      </c>
      <c r="Z43" s="24">
        <f t="shared" ref="Z43:Z48" si="92">IF(F43=0,0,T43/F43)</f>
        <v>0</v>
      </c>
    </row>
    <row r="44" spans="1:26" ht="42" customHeight="1" thickTop="1" thickBot="1" x14ac:dyDescent="0.3">
      <c r="A44" s="6" t="s">
        <v>55</v>
      </c>
      <c r="B44" s="21">
        <v>9</v>
      </c>
      <c r="C44" s="21">
        <v>1</v>
      </c>
      <c r="D44" s="21">
        <f t="shared" ref="D44:D48" si="93">B44+C44</f>
        <v>10</v>
      </c>
      <c r="E44" s="56">
        <v>0</v>
      </c>
      <c r="F44" s="56">
        <v>0</v>
      </c>
      <c r="G44" s="21">
        <v>0</v>
      </c>
      <c r="H44" s="21">
        <v>0</v>
      </c>
      <c r="I44" s="22">
        <f t="shared" ref="I44:I48" si="94">IF(E44=0,0,G44/E44)</f>
        <v>0</v>
      </c>
      <c r="J44" s="22">
        <f t="shared" si="86"/>
        <v>0</v>
      </c>
      <c r="K44" s="27">
        <f t="shared" si="87"/>
        <v>0</v>
      </c>
      <c r="L44" s="27">
        <f t="shared" ref="L44:L48" si="95">F44-H44</f>
        <v>0</v>
      </c>
      <c r="M44" s="58">
        <v>0</v>
      </c>
      <c r="N44" s="58">
        <v>0</v>
      </c>
      <c r="O44" s="58">
        <v>0</v>
      </c>
      <c r="P44" s="58">
        <v>0</v>
      </c>
      <c r="Q44" s="58"/>
      <c r="R44" s="58"/>
      <c r="S44" s="21">
        <f t="shared" si="88"/>
        <v>0</v>
      </c>
      <c r="T44" s="21">
        <f t="shared" si="89"/>
        <v>0</v>
      </c>
      <c r="U44" s="21"/>
      <c r="V44" s="25"/>
      <c r="W44" s="24">
        <f t="shared" ref="W44:W48" si="96">(S44-U44-V44)/B44</f>
        <v>0</v>
      </c>
      <c r="X44" s="24">
        <f t="shared" si="90"/>
        <v>0</v>
      </c>
      <c r="Y44" s="24">
        <f t="shared" si="91"/>
        <v>0</v>
      </c>
      <c r="Z44" s="24">
        <f t="shared" si="92"/>
        <v>0</v>
      </c>
    </row>
    <row r="45" spans="1:26" ht="42" customHeight="1" thickTop="1" thickBot="1" x14ac:dyDescent="0.3">
      <c r="A45" s="6" t="s">
        <v>56</v>
      </c>
      <c r="B45" s="21">
        <v>9</v>
      </c>
      <c r="C45" s="21">
        <v>1</v>
      </c>
      <c r="D45" s="21">
        <f t="shared" si="93"/>
        <v>10</v>
      </c>
      <c r="E45" s="56">
        <v>0</v>
      </c>
      <c r="F45" s="56">
        <v>0</v>
      </c>
      <c r="G45" s="21">
        <v>0</v>
      </c>
      <c r="H45" s="21">
        <v>0</v>
      </c>
      <c r="I45" s="22">
        <f t="shared" si="94"/>
        <v>0</v>
      </c>
      <c r="J45" s="22">
        <f t="shared" si="86"/>
        <v>0</v>
      </c>
      <c r="K45" s="27">
        <f t="shared" si="87"/>
        <v>0</v>
      </c>
      <c r="L45" s="27">
        <f t="shared" si="95"/>
        <v>0</v>
      </c>
      <c r="M45" s="58">
        <v>0</v>
      </c>
      <c r="N45" s="58">
        <v>0</v>
      </c>
      <c r="O45" s="58">
        <v>0</v>
      </c>
      <c r="P45" s="58">
        <v>0</v>
      </c>
      <c r="Q45" s="58"/>
      <c r="R45" s="58"/>
      <c r="S45" s="21">
        <f t="shared" si="88"/>
        <v>0</v>
      </c>
      <c r="T45" s="21">
        <f t="shared" si="89"/>
        <v>0</v>
      </c>
      <c r="U45" s="21"/>
      <c r="V45" s="25"/>
      <c r="W45" s="24">
        <f t="shared" si="96"/>
        <v>0</v>
      </c>
      <c r="X45" s="24">
        <f t="shared" si="90"/>
        <v>0</v>
      </c>
      <c r="Y45" s="24">
        <f t="shared" si="91"/>
        <v>0</v>
      </c>
      <c r="Z45" s="24">
        <f t="shared" si="92"/>
        <v>0</v>
      </c>
    </row>
    <row r="46" spans="1:26" ht="42" customHeight="1" thickTop="1" thickBot="1" x14ac:dyDescent="0.3">
      <c r="A46" s="6" t="s">
        <v>71</v>
      </c>
      <c r="B46" s="21">
        <v>1</v>
      </c>
      <c r="C46" s="21">
        <v>1</v>
      </c>
      <c r="D46" s="21">
        <f t="shared" si="93"/>
        <v>2</v>
      </c>
      <c r="E46" s="62">
        <v>0</v>
      </c>
      <c r="F46" s="62">
        <v>0</v>
      </c>
      <c r="G46" s="21">
        <v>0</v>
      </c>
      <c r="H46" s="21">
        <v>0</v>
      </c>
      <c r="I46" s="22">
        <f t="shared" si="94"/>
        <v>0</v>
      </c>
      <c r="J46" s="22">
        <f t="shared" si="86"/>
        <v>0</v>
      </c>
      <c r="K46" s="27">
        <f t="shared" si="87"/>
        <v>0</v>
      </c>
      <c r="L46" s="27">
        <f t="shared" si="95"/>
        <v>0</v>
      </c>
      <c r="M46" s="63">
        <v>0</v>
      </c>
      <c r="N46" s="63">
        <v>0</v>
      </c>
      <c r="O46" s="63">
        <v>0</v>
      </c>
      <c r="P46" s="63">
        <v>0</v>
      </c>
      <c r="Q46" s="63"/>
      <c r="R46" s="63"/>
      <c r="S46" s="21">
        <f t="shared" si="88"/>
        <v>0</v>
      </c>
      <c r="T46" s="21">
        <f t="shared" si="89"/>
        <v>0</v>
      </c>
      <c r="U46" s="21"/>
      <c r="V46" s="25"/>
      <c r="W46" s="24">
        <f t="shared" si="96"/>
        <v>0</v>
      </c>
      <c r="X46" s="24">
        <f t="shared" si="90"/>
        <v>0</v>
      </c>
      <c r="Y46" s="24">
        <f t="shared" si="91"/>
        <v>0</v>
      </c>
      <c r="Z46" s="24">
        <f t="shared" si="92"/>
        <v>0</v>
      </c>
    </row>
    <row r="47" spans="1:26" ht="42" customHeight="1" thickTop="1" thickBot="1" x14ac:dyDescent="0.3">
      <c r="A47" s="6" t="s">
        <v>57</v>
      </c>
      <c r="B47" s="21">
        <v>8</v>
      </c>
      <c r="C47" s="21">
        <v>1</v>
      </c>
      <c r="D47" s="21">
        <f t="shared" si="93"/>
        <v>9</v>
      </c>
      <c r="E47" s="56">
        <v>0</v>
      </c>
      <c r="F47" s="56">
        <v>0</v>
      </c>
      <c r="G47" s="21">
        <v>0</v>
      </c>
      <c r="H47" s="21">
        <v>0</v>
      </c>
      <c r="I47" s="22">
        <f t="shared" si="94"/>
        <v>0</v>
      </c>
      <c r="J47" s="22">
        <f t="shared" si="86"/>
        <v>0</v>
      </c>
      <c r="K47" s="27">
        <f t="shared" si="87"/>
        <v>0</v>
      </c>
      <c r="L47" s="27">
        <f t="shared" si="95"/>
        <v>0</v>
      </c>
      <c r="M47" s="58">
        <v>0</v>
      </c>
      <c r="N47" s="58">
        <v>0</v>
      </c>
      <c r="O47" s="58">
        <v>0</v>
      </c>
      <c r="P47" s="58">
        <v>0</v>
      </c>
      <c r="Q47" s="58"/>
      <c r="R47" s="58"/>
      <c r="S47" s="21">
        <f t="shared" si="88"/>
        <v>0</v>
      </c>
      <c r="T47" s="21">
        <f t="shared" si="89"/>
        <v>0</v>
      </c>
      <c r="U47" s="21"/>
      <c r="V47" s="25"/>
      <c r="W47" s="24">
        <f t="shared" si="96"/>
        <v>0</v>
      </c>
      <c r="X47" s="24">
        <f t="shared" si="90"/>
        <v>0</v>
      </c>
      <c r="Y47" s="24">
        <f t="shared" si="91"/>
        <v>0</v>
      </c>
      <c r="Z47" s="24">
        <f t="shared" si="92"/>
        <v>0</v>
      </c>
    </row>
    <row r="48" spans="1:26" ht="42" customHeight="1" thickTop="1" thickBot="1" x14ac:dyDescent="0.3">
      <c r="A48" s="6" t="s">
        <v>63</v>
      </c>
      <c r="B48" s="21">
        <v>2</v>
      </c>
      <c r="C48" s="21">
        <v>1</v>
      </c>
      <c r="D48" s="21">
        <f t="shared" si="93"/>
        <v>3</v>
      </c>
      <c r="E48" s="60">
        <v>0</v>
      </c>
      <c r="F48" s="60">
        <v>0</v>
      </c>
      <c r="G48" s="21">
        <v>0</v>
      </c>
      <c r="H48" s="21">
        <v>0</v>
      </c>
      <c r="I48" s="22">
        <f t="shared" si="94"/>
        <v>0</v>
      </c>
      <c r="J48" s="22">
        <f t="shared" si="86"/>
        <v>0</v>
      </c>
      <c r="K48" s="27">
        <f t="shared" si="87"/>
        <v>0</v>
      </c>
      <c r="L48" s="27">
        <f t="shared" si="95"/>
        <v>0</v>
      </c>
      <c r="M48" s="61">
        <v>0</v>
      </c>
      <c r="N48" s="61">
        <v>0</v>
      </c>
      <c r="O48" s="61">
        <v>0</v>
      </c>
      <c r="P48" s="61">
        <v>0</v>
      </c>
      <c r="Q48" s="61"/>
      <c r="R48" s="61"/>
      <c r="S48" s="21">
        <f t="shared" si="88"/>
        <v>0</v>
      </c>
      <c r="T48" s="21">
        <f t="shared" si="89"/>
        <v>0</v>
      </c>
      <c r="U48" s="21"/>
      <c r="V48" s="25"/>
      <c r="W48" s="24">
        <f t="shared" si="96"/>
        <v>0</v>
      </c>
      <c r="X48" s="24">
        <f t="shared" si="90"/>
        <v>0</v>
      </c>
      <c r="Y48" s="24">
        <f t="shared" si="91"/>
        <v>0</v>
      </c>
      <c r="Z48" s="24">
        <f t="shared" si="92"/>
        <v>0</v>
      </c>
    </row>
    <row r="49" spans="1:26" s="43" customFormat="1" ht="42" customHeight="1" thickTop="1" thickBot="1" x14ac:dyDescent="0.3">
      <c r="A49" s="6" t="s">
        <v>44</v>
      </c>
      <c r="B49" s="41">
        <v>13</v>
      </c>
      <c r="C49" s="41">
        <v>1</v>
      </c>
      <c r="D49" s="21">
        <f t="shared" si="64"/>
        <v>14</v>
      </c>
      <c r="E49" s="47">
        <v>0</v>
      </c>
      <c r="F49" s="47">
        <v>0</v>
      </c>
      <c r="G49" s="41">
        <v>0</v>
      </c>
      <c r="H49" s="41">
        <v>0</v>
      </c>
      <c r="I49" s="22">
        <f t="shared" ref="I49:I54" si="97">IF(E49=0,0,G49/E49)</f>
        <v>0</v>
      </c>
      <c r="J49" s="22">
        <f t="shared" si="73"/>
        <v>0</v>
      </c>
      <c r="K49" s="27">
        <f t="shared" si="74"/>
        <v>0</v>
      </c>
      <c r="L49" s="45">
        <f>F49-H49</f>
        <v>0</v>
      </c>
      <c r="M49" s="42">
        <v>0</v>
      </c>
      <c r="N49" s="42">
        <v>0</v>
      </c>
      <c r="O49" s="42">
        <v>0</v>
      </c>
      <c r="P49" s="42">
        <v>0</v>
      </c>
      <c r="Q49" s="42"/>
      <c r="R49" s="42"/>
      <c r="S49" s="21">
        <f t="shared" si="67"/>
        <v>0</v>
      </c>
      <c r="T49" s="21">
        <f t="shared" si="67"/>
        <v>0</v>
      </c>
      <c r="U49" s="41"/>
      <c r="V49" s="46"/>
      <c r="W49" s="44">
        <f>(S49-U49-V49)/B49</f>
        <v>0</v>
      </c>
      <c r="X49" s="24">
        <f t="shared" si="75"/>
        <v>0</v>
      </c>
      <c r="Y49" s="24">
        <f t="shared" si="76"/>
        <v>0</v>
      </c>
      <c r="Z49" s="24">
        <f t="shared" si="77"/>
        <v>0</v>
      </c>
    </row>
    <row r="50" spans="1:26" ht="42" customHeight="1" thickTop="1" thickBot="1" x14ac:dyDescent="0.3">
      <c r="A50" s="6" t="s">
        <v>37</v>
      </c>
      <c r="B50" s="21">
        <v>18</v>
      </c>
      <c r="C50" s="21">
        <v>1</v>
      </c>
      <c r="D50" s="21">
        <f t="shared" si="64"/>
        <v>19</v>
      </c>
      <c r="E50" s="81">
        <v>3</v>
      </c>
      <c r="F50" s="81">
        <v>0</v>
      </c>
      <c r="G50" s="21">
        <v>0</v>
      </c>
      <c r="H50" s="21">
        <v>0</v>
      </c>
      <c r="I50" s="22">
        <f t="shared" ref="I50:J53" si="98">G50/B50</f>
        <v>0</v>
      </c>
      <c r="J50" s="22">
        <f t="shared" si="98"/>
        <v>0</v>
      </c>
      <c r="K50" s="27">
        <f>B50-G50</f>
        <v>18</v>
      </c>
      <c r="L50" s="27">
        <f t="shared" si="66"/>
        <v>0</v>
      </c>
      <c r="M50" s="81">
        <v>0</v>
      </c>
      <c r="N50" s="81">
        <v>0</v>
      </c>
      <c r="O50" s="26">
        <v>0</v>
      </c>
      <c r="P50" s="26">
        <v>0</v>
      </c>
      <c r="Q50" s="26"/>
      <c r="R50" s="26"/>
      <c r="S50" s="21">
        <f t="shared" si="67"/>
        <v>0</v>
      </c>
      <c r="T50" s="21">
        <f t="shared" si="67"/>
        <v>0</v>
      </c>
      <c r="U50" s="21"/>
      <c r="V50" s="25"/>
      <c r="W50" s="24">
        <f t="shared" si="68"/>
        <v>0</v>
      </c>
      <c r="X50" s="24">
        <f t="shared" si="75"/>
        <v>0</v>
      </c>
      <c r="Y50" s="24">
        <f>IF(B50=0,0,(S50-U50-V50)/B50)</f>
        <v>0</v>
      </c>
      <c r="Z50" s="24">
        <f t="shared" si="77"/>
        <v>0</v>
      </c>
    </row>
    <row r="51" spans="1:26" ht="42" customHeight="1" thickTop="1" thickBot="1" x14ac:dyDescent="0.3">
      <c r="A51" s="6" t="s">
        <v>64</v>
      </c>
      <c r="B51" s="21">
        <v>3</v>
      </c>
      <c r="C51" s="21">
        <v>1</v>
      </c>
      <c r="D51" s="21">
        <f t="shared" si="64"/>
        <v>4</v>
      </c>
      <c r="E51" s="82"/>
      <c r="F51" s="82"/>
      <c r="G51" s="21">
        <v>0</v>
      </c>
      <c r="H51" s="21">
        <v>0</v>
      </c>
      <c r="I51" s="22">
        <f t="shared" si="98"/>
        <v>0</v>
      </c>
      <c r="J51" s="22">
        <f t="shared" si="98"/>
        <v>0</v>
      </c>
      <c r="K51" s="27">
        <f>B51-G51</f>
        <v>3</v>
      </c>
      <c r="L51" s="27">
        <f t="shared" si="66"/>
        <v>0</v>
      </c>
      <c r="M51" s="82"/>
      <c r="N51" s="82"/>
      <c r="O51" s="61">
        <v>0</v>
      </c>
      <c r="P51" s="61">
        <v>0</v>
      </c>
      <c r="Q51" s="61"/>
      <c r="R51" s="61"/>
      <c r="S51" s="21">
        <f t="shared" ref="S51" si="99">G51+O51</f>
        <v>0</v>
      </c>
      <c r="T51" s="21">
        <f t="shared" ref="T51" si="100">H51+P51</f>
        <v>0</v>
      </c>
      <c r="U51" s="21"/>
      <c r="V51" s="25"/>
      <c r="W51" s="24">
        <f t="shared" si="68"/>
        <v>0</v>
      </c>
      <c r="X51" s="24">
        <f t="shared" si="75"/>
        <v>0</v>
      </c>
      <c r="Y51" s="24">
        <f>IF(B51=0,0,(S51-U51-V51)/B51)</f>
        <v>0</v>
      </c>
      <c r="Z51" s="24">
        <f t="shared" si="77"/>
        <v>0</v>
      </c>
    </row>
    <row r="52" spans="1:26" ht="42" customHeight="1" thickTop="1" thickBot="1" x14ac:dyDescent="0.3">
      <c r="A52" s="6" t="s">
        <v>65</v>
      </c>
      <c r="B52" s="21">
        <v>10</v>
      </c>
      <c r="C52" s="21">
        <v>1</v>
      </c>
      <c r="D52" s="21">
        <f t="shared" si="64"/>
        <v>11</v>
      </c>
      <c r="E52" s="82"/>
      <c r="F52" s="82"/>
      <c r="G52" s="21">
        <v>0</v>
      </c>
      <c r="H52" s="21">
        <v>0</v>
      </c>
      <c r="I52" s="22">
        <f t="shared" si="98"/>
        <v>0</v>
      </c>
      <c r="J52" s="22">
        <f t="shared" si="98"/>
        <v>0</v>
      </c>
      <c r="K52" s="27">
        <f>B52-G52</f>
        <v>10</v>
      </c>
      <c r="L52" s="27">
        <f t="shared" si="66"/>
        <v>0</v>
      </c>
      <c r="M52" s="82"/>
      <c r="N52" s="82"/>
      <c r="O52" s="26">
        <v>0</v>
      </c>
      <c r="P52" s="26">
        <v>0</v>
      </c>
      <c r="Q52" s="26"/>
      <c r="R52" s="26"/>
      <c r="S52" s="21">
        <f t="shared" si="67"/>
        <v>0</v>
      </c>
      <c r="T52" s="21">
        <f t="shared" si="67"/>
        <v>0</v>
      </c>
      <c r="U52" s="21"/>
      <c r="V52" s="25"/>
      <c r="W52" s="24">
        <f t="shared" si="68"/>
        <v>0</v>
      </c>
      <c r="X52" s="24">
        <f t="shared" si="75"/>
        <v>0</v>
      </c>
      <c r="Y52" s="24">
        <f>IF(B52=0,0,(S52-U52-V52)/B52)</f>
        <v>0</v>
      </c>
      <c r="Z52" s="24">
        <f t="shared" si="77"/>
        <v>0</v>
      </c>
    </row>
    <row r="53" spans="1:26" ht="42" customHeight="1" thickTop="1" thickBot="1" x14ac:dyDescent="0.3">
      <c r="A53" s="6" t="s">
        <v>38</v>
      </c>
      <c r="B53" s="21">
        <v>2</v>
      </c>
      <c r="C53" s="21">
        <v>1</v>
      </c>
      <c r="D53" s="21">
        <f t="shared" si="64"/>
        <v>3</v>
      </c>
      <c r="E53" s="84"/>
      <c r="F53" s="84"/>
      <c r="G53" s="21">
        <v>0</v>
      </c>
      <c r="H53" s="21">
        <v>0</v>
      </c>
      <c r="I53" s="22">
        <f t="shared" si="98"/>
        <v>0</v>
      </c>
      <c r="J53" s="22">
        <f t="shared" si="98"/>
        <v>0</v>
      </c>
      <c r="K53" s="27">
        <f>B53-G53</f>
        <v>2</v>
      </c>
      <c r="L53" s="27">
        <f t="shared" si="66"/>
        <v>0</v>
      </c>
      <c r="M53" s="84"/>
      <c r="N53" s="84"/>
      <c r="O53" s="58">
        <v>0</v>
      </c>
      <c r="P53" s="58">
        <v>0</v>
      </c>
      <c r="Q53" s="58"/>
      <c r="R53" s="58"/>
      <c r="S53" s="21">
        <f t="shared" si="67"/>
        <v>0</v>
      </c>
      <c r="T53" s="21">
        <f t="shared" si="67"/>
        <v>0</v>
      </c>
      <c r="U53" s="21"/>
      <c r="V53" s="25"/>
      <c r="W53" s="24">
        <f t="shared" si="68"/>
        <v>0</v>
      </c>
      <c r="X53" s="24">
        <f t="shared" si="75"/>
        <v>0</v>
      </c>
      <c r="Y53" s="24">
        <f>IF(B53=0,0,(S53-U53-V53)/B53)</f>
        <v>0</v>
      </c>
      <c r="Z53" s="24">
        <f t="shared" si="77"/>
        <v>0</v>
      </c>
    </row>
    <row r="54" spans="1:26" ht="42" customHeight="1" thickTop="1" thickBot="1" x14ac:dyDescent="0.3">
      <c r="A54" s="6" t="s">
        <v>58</v>
      </c>
      <c r="B54" s="21">
        <v>3</v>
      </c>
      <c r="C54" s="21">
        <v>1</v>
      </c>
      <c r="D54" s="21">
        <f t="shared" si="64"/>
        <v>4</v>
      </c>
      <c r="E54" s="56">
        <v>0</v>
      </c>
      <c r="F54" s="56">
        <v>0</v>
      </c>
      <c r="G54" s="21">
        <v>0</v>
      </c>
      <c r="H54" s="21">
        <v>0</v>
      </c>
      <c r="I54" s="22">
        <f t="shared" si="97"/>
        <v>0</v>
      </c>
      <c r="J54" s="22">
        <f t="shared" si="73"/>
        <v>0</v>
      </c>
      <c r="K54" s="27">
        <f t="shared" si="74"/>
        <v>0</v>
      </c>
      <c r="L54" s="27">
        <f t="shared" si="66"/>
        <v>0</v>
      </c>
      <c r="M54" s="57">
        <v>0</v>
      </c>
      <c r="N54" s="57">
        <v>0</v>
      </c>
      <c r="O54" s="58">
        <v>0</v>
      </c>
      <c r="P54" s="58">
        <v>0</v>
      </c>
      <c r="Q54" s="58"/>
      <c r="R54" s="58"/>
      <c r="S54" s="21">
        <f t="shared" si="67"/>
        <v>0</v>
      </c>
      <c r="T54" s="21">
        <f t="shared" si="67"/>
        <v>0</v>
      </c>
      <c r="U54" s="21"/>
      <c r="V54" s="25"/>
      <c r="W54" s="24">
        <f t="shared" si="68"/>
        <v>0</v>
      </c>
      <c r="X54" s="24">
        <f t="shared" si="75"/>
        <v>0</v>
      </c>
      <c r="Y54" s="24">
        <f t="shared" si="76"/>
        <v>0</v>
      </c>
      <c r="Z54" s="24">
        <f t="shared" si="77"/>
        <v>0</v>
      </c>
    </row>
    <row r="55" spans="1:26" ht="42" customHeight="1" thickTop="1" thickBot="1" x14ac:dyDescent="0.3">
      <c r="A55" s="6" t="s">
        <v>39</v>
      </c>
      <c r="B55" s="21">
        <v>10</v>
      </c>
      <c r="C55" s="21">
        <v>1</v>
      </c>
      <c r="D55" s="21">
        <f t="shared" si="64"/>
        <v>11</v>
      </c>
      <c r="E55" s="81">
        <v>1</v>
      </c>
      <c r="F55" s="81">
        <v>0</v>
      </c>
      <c r="G55" s="21">
        <v>1</v>
      </c>
      <c r="H55" s="21">
        <v>0</v>
      </c>
      <c r="I55" s="22">
        <f t="shared" ref="I55:J58" si="101">G55/B55</f>
        <v>0.1</v>
      </c>
      <c r="J55" s="22">
        <f t="shared" si="101"/>
        <v>0</v>
      </c>
      <c r="K55" s="27">
        <f>B55-G55</f>
        <v>9</v>
      </c>
      <c r="L55" s="27">
        <f t="shared" si="66"/>
        <v>0</v>
      </c>
      <c r="M55" s="81">
        <v>0</v>
      </c>
      <c r="N55" s="81">
        <v>0</v>
      </c>
      <c r="O55" s="26">
        <v>0</v>
      </c>
      <c r="P55" s="26">
        <v>0</v>
      </c>
      <c r="Q55" s="26"/>
      <c r="R55" s="26"/>
      <c r="S55" s="21">
        <f t="shared" si="67"/>
        <v>1</v>
      </c>
      <c r="T55" s="21">
        <f t="shared" si="67"/>
        <v>0</v>
      </c>
      <c r="U55" s="21"/>
      <c r="V55" s="25"/>
      <c r="W55" s="24">
        <f t="shared" si="68"/>
        <v>0.1</v>
      </c>
      <c r="X55" s="24">
        <f t="shared" si="75"/>
        <v>0</v>
      </c>
      <c r="Y55" s="24">
        <f>IF(B55=0,0,(S55-U55-V55)/B55)</f>
        <v>0.1</v>
      </c>
      <c r="Z55" s="24">
        <f t="shared" si="77"/>
        <v>0</v>
      </c>
    </row>
    <row r="56" spans="1:26" ht="42" customHeight="1" thickTop="1" thickBot="1" x14ac:dyDescent="0.3">
      <c r="A56" s="6" t="s">
        <v>40</v>
      </c>
      <c r="B56" s="21">
        <v>10</v>
      </c>
      <c r="C56" s="21">
        <v>1</v>
      </c>
      <c r="D56" s="21">
        <f t="shared" si="64"/>
        <v>11</v>
      </c>
      <c r="E56" s="90"/>
      <c r="F56" s="90"/>
      <c r="G56" s="21">
        <v>0</v>
      </c>
      <c r="H56" s="21">
        <v>0</v>
      </c>
      <c r="I56" s="22">
        <f t="shared" si="101"/>
        <v>0</v>
      </c>
      <c r="J56" s="22">
        <f t="shared" si="101"/>
        <v>0</v>
      </c>
      <c r="K56" s="27">
        <f>B56-G56</f>
        <v>10</v>
      </c>
      <c r="L56" s="27">
        <f t="shared" si="66"/>
        <v>0</v>
      </c>
      <c r="M56" s="90"/>
      <c r="N56" s="90"/>
      <c r="O56" s="26">
        <v>0</v>
      </c>
      <c r="P56" s="26">
        <v>0</v>
      </c>
      <c r="Q56" s="26"/>
      <c r="R56" s="26"/>
      <c r="S56" s="21">
        <f t="shared" si="67"/>
        <v>0</v>
      </c>
      <c r="T56" s="21">
        <f t="shared" si="67"/>
        <v>0</v>
      </c>
      <c r="U56" s="21"/>
      <c r="V56" s="25"/>
      <c r="W56" s="24">
        <f t="shared" si="68"/>
        <v>0</v>
      </c>
      <c r="X56" s="24">
        <f t="shared" si="75"/>
        <v>0</v>
      </c>
      <c r="Y56" s="24">
        <f>IF(B56=0,0,(S56-U56-V56)/B56)</f>
        <v>0</v>
      </c>
      <c r="Z56" s="24">
        <f t="shared" si="77"/>
        <v>0</v>
      </c>
    </row>
    <row r="57" spans="1:26" ht="42" customHeight="1" thickTop="1" thickBot="1" x14ac:dyDescent="0.3">
      <c r="A57" s="6" t="s">
        <v>41</v>
      </c>
      <c r="B57" s="21">
        <v>3</v>
      </c>
      <c r="C57" s="21">
        <v>1</v>
      </c>
      <c r="D57" s="21">
        <f t="shared" si="64"/>
        <v>4</v>
      </c>
      <c r="E57" s="91"/>
      <c r="F57" s="91"/>
      <c r="G57" s="21">
        <v>0</v>
      </c>
      <c r="H57" s="21">
        <v>0</v>
      </c>
      <c r="I57" s="22">
        <f t="shared" si="101"/>
        <v>0</v>
      </c>
      <c r="J57" s="22">
        <f t="shared" si="101"/>
        <v>0</v>
      </c>
      <c r="K57" s="27">
        <f>B57-G57</f>
        <v>3</v>
      </c>
      <c r="L57" s="27">
        <f t="shared" si="66"/>
        <v>0</v>
      </c>
      <c r="M57" s="91"/>
      <c r="N57" s="91"/>
      <c r="O57" s="26">
        <v>0</v>
      </c>
      <c r="P57" s="26">
        <v>0</v>
      </c>
      <c r="Q57" s="26"/>
      <c r="R57" s="26"/>
      <c r="S57" s="21">
        <f t="shared" si="67"/>
        <v>0</v>
      </c>
      <c r="T57" s="21">
        <f t="shared" si="67"/>
        <v>0</v>
      </c>
      <c r="U57" s="21"/>
      <c r="V57" s="25"/>
      <c r="W57" s="24">
        <f t="shared" si="68"/>
        <v>0</v>
      </c>
      <c r="X57" s="24">
        <f t="shared" si="75"/>
        <v>0</v>
      </c>
      <c r="Y57" s="24">
        <f>IF(B57=0,0,(S57-U57-V57)/B57)</f>
        <v>0</v>
      </c>
      <c r="Z57" s="24">
        <f t="shared" si="77"/>
        <v>0</v>
      </c>
    </row>
    <row r="58" spans="1:26" ht="42" customHeight="1" thickTop="1" thickBot="1" x14ac:dyDescent="0.3">
      <c r="A58" s="6" t="s">
        <v>59</v>
      </c>
      <c r="B58" s="21">
        <v>3</v>
      </c>
      <c r="C58" s="21">
        <v>1</v>
      </c>
      <c r="D58" s="21">
        <f t="shared" si="64"/>
        <v>4</v>
      </c>
      <c r="E58" s="21">
        <v>0</v>
      </c>
      <c r="F58" s="21">
        <v>0</v>
      </c>
      <c r="G58" s="21">
        <v>0</v>
      </c>
      <c r="H58" s="21">
        <v>0</v>
      </c>
      <c r="I58" s="22">
        <f t="shared" si="101"/>
        <v>0</v>
      </c>
      <c r="J58" s="22">
        <f t="shared" si="101"/>
        <v>0</v>
      </c>
      <c r="K58" s="27">
        <f>E58-G58</f>
        <v>0</v>
      </c>
      <c r="L58" s="27">
        <f t="shared" si="66"/>
        <v>0</v>
      </c>
      <c r="M58" s="61">
        <v>0</v>
      </c>
      <c r="N58" s="61">
        <v>0</v>
      </c>
      <c r="O58" s="61">
        <v>0</v>
      </c>
      <c r="P58" s="61">
        <v>0</v>
      </c>
      <c r="Q58" s="61"/>
      <c r="R58" s="61"/>
      <c r="S58" s="21">
        <f t="shared" si="67"/>
        <v>0</v>
      </c>
      <c r="T58" s="21">
        <f t="shared" si="67"/>
        <v>0</v>
      </c>
      <c r="U58" s="21"/>
      <c r="V58" s="25"/>
      <c r="W58" s="24">
        <f t="shared" si="68"/>
        <v>0</v>
      </c>
      <c r="X58" s="24">
        <f t="shared" si="75"/>
        <v>0</v>
      </c>
      <c r="Y58" s="24">
        <f>IF(B58=0,0,(S58-U58-V58)/B58)</f>
        <v>0</v>
      </c>
      <c r="Z58" s="24">
        <f t="shared" si="77"/>
        <v>0</v>
      </c>
    </row>
    <row r="59" spans="1:26" ht="42" customHeight="1" thickTop="1" thickBot="1" x14ac:dyDescent="0.3">
      <c r="A59" s="6" t="s">
        <v>50</v>
      </c>
      <c r="B59" s="21">
        <v>3</v>
      </c>
      <c r="C59" s="21">
        <v>1</v>
      </c>
      <c r="D59" s="21">
        <f>B59+C59</f>
        <v>4</v>
      </c>
      <c r="E59" s="21">
        <v>0</v>
      </c>
      <c r="F59" s="21">
        <v>0</v>
      </c>
      <c r="G59" s="21">
        <v>0</v>
      </c>
      <c r="H59" s="21">
        <v>0</v>
      </c>
      <c r="I59" s="22">
        <f t="shared" ref="I59:I61" si="102">IF(E59=0,0,G59/E59)</f>
        <v>0</v>
      </c>
      <c r="J59" s="22">
        <f t="shared" ref="J59:J61" si="103">IF(F59=0,0,H59/F59)</f>
        <v>0</v>
      </c>
      <c r="K59" s="27">
        <f t="shared" ref="K59:K61" si="104">E59-G59</f>
        <v>0</v>
      </c>
      <c r="L59" s="27">
        <f t="shared" si="66"/>
        <v>0</v>
      </c>
      <c r="M59" s="61">
        <v>0</v>
      </c>
      <c r="N59" s="61">
        <v>0</v>
      </c>
      <c r="O59" s="61">
        <v>0</v>
      </c>
      <c r="P59" s="61">
        <v>0</v>
      </c>
      <c r="Q59" s="61"/>
      <c r="R59" s="61"/>
      <c r="S59" s="21">
        <f t="shared" ref="S59:S61" si="105">G59+O59</f>
        <v>0</v>
      </c>
      <c r="T59" s="21">
        <f t="shared" ref="T59:T61" si="106">H59+P59</f>
        <v>0</v>
      </c>
      <c r="U59" s="21"/>
      <c r="V59" s="25"/>
      <c r="W59" s="24">
        <f>(S59-U59-V59)/B59</f>
        <v>0</v>
      </c>
      <c r="X59" s="24">
        <f t="shared" si="75"/>
        <v>0</v>
      </c>
      <c r="Y59" s="24">
        <f t="shared" ref="Y59" si="107">IF(E59=0,0,(S59-U59-V59)/E59)</f>
        <v>0</v>
      </c>
      <c r="Z59" s="24">
        <f t="shared" si="77"/>
        <v>0</v>
      </c>
    </row>
    <row r="60" spans="1:26" ht="42" customHeight="1" thickTop="1" thickBot="1" x14ac:dyDescent="0.3">
      <c r="A60" s="36" t="s">
        <v>66</v>
      </c>
      <c r="B60" s="60">
        <v>0</v>
      </c>
      <c r="C60" s="60">
        <v>14</v>
      </c>
      <c r="D60" s="60">
        <f t="shared" ref="D60:D61" si="108">B60+C60</f>
        <v>14</v>
      </c>
      <c r="E60" s="60">
        <v>0</v>
      </c>
      <c r="F60" s="60">
        <v>0</v>
      </c>
      <c r="G60" s="60">
        <v>0</v>
      </c>
      <c r="H60" s="60">
        <v>0</v>
      </c>
      <c r="I60" s="22">
        <f t="shared" si="102"/>
        <v>0</v>
      </c>
      <c r="J60" s="22">
        <f t="shared" si="103"/>
        <v>0</v>
      </c>
      <c r="K60" s="27">
        <f t="shared" si="104"/>
        <v>0</v>
      </c>
      <c r="L60" s="23">
        <f t="shared" ref="L60:L61" si="109">F60-H60</f>
        <v>0</v>
      </c>
      <c r="M60" s="60">
        <v>0</v>
      </c>
      <c r="N60" s="59">
        <v>0</v>
      </c>
      <c r="O60" s="59">
        <v>0</v>
      </c>
      <c r="P60" s="60">
        <v>0</v>
      </c>
      <c r="Q60" s="60"/>
      <c r="R60" s="60"/>
      <c r="S60" s="21">
        <f t="shared" si="105"/>
        <v>0</v>
      </c>
      <c r="T60" s="21">
        <f t="shared" si="106"/>
        <v>0</v>
      </c>
      <c r="U60" s="65"/>
      <c r="V60" s="60"/>
      <c r="W60" s="50"/>
      <c r="X60" s="50">
        <f>(T60-U60-V60)/C60</f>
        <v>0</v>
      </c>
      <c r="Y60" s="50"/>
      <c r="Z60" s="50">
        <f t="shared" si="77"/>
        <v>0</v>
      </c>
    </row>
    <row r="61" spans="1:26" ht="42" customHeight="1" thickTop="1" thickBot="1" x14ac:dyDescent="0.3">
      <c r="A61" s="36" t="s">
        <v>67</v>
      </c>
      <c r="B61" s="60">
        <v>0</v>
      </c>
      <c r="C61" s="60">
        <v>13</v>
      </c>
      <c r="D61" s="60">
        <f t="shared" si="108"/>
        <v>13</v>
      </c>
      <c r="E61" s="60">
        <v>0</v>
      </c>
      <c r="F61" s="60">
        <v>0</v>
      </c>
      <c r="G61" s="60">
        <v>0</v>
      </c>
      <c r="H61" s="60">
        <v>0</v>
      </c>
      <c r="I61" s="22">
        <f t="shared" si="102"/>
        <v>0</v>
      </c>
      <c r="J61" s="22">
        <f t="shared" si="103"/>
        <v>0</v>
      </c>
      <c r="K61" s="27">
        <f t="shared" si="104"/>
        <v>0</v>
      </c>
      <c r="L61" s="23">
        <f t="shared" si="109"/>
        <v>0</v>
      </c>
      <c r="M61" s="60">
        <v>0</v>
      </c>
      <c r="N61" s="59">
        <v>0</v>
      </c>
      <c r="O61" s="59">
        <v>0</v>
      </c>
      <c r="P61" s="60">
        <v>0</v>
      </c>
      <c r="Q61" s="60"/>
      <c r="R61" s="60"/>
      <c r="S61" s="21">
        <f t="shared" si="105"/>
        <v>0</v>
      </c>
      <c r="T61" s="21">
        <f t="shared" si="106"/>
        <v>0</v>
      </c>
      <c r="U61" s="65"/>
      <c r="V61" s="60"/>
      <c r="W61" s="50"/>
      <c r="X61" s="50">
        <f>(T61-U61-V61)/C61</f>
        <v>0</v>
      </c>
      <c r="Y61" s="50"/>
      <c r="Z61" s="50">
        <f t="shared" si="77"/>
        <v>0</v>
      </c>
    </row>
    <row r="62" spans="1:26" ht="42" customHeight="1" thickTop="1" thickBot="1" x14ac:dyDescent="0.3">
      <c r="A62" s="19" t="s">
        <v>11</v>
      </c>
      <c r="B62" s="28">
        <f t="shared" ref="B62:H62" si="110">SUM(B36:B61)</f>
        <v>182</v>
      </c>
      <c r="C62" s="28">
        <f t="shared" si="110"/>
        <v>51</v>
      </c>
      <c r="D62" s="28">
        <f t="shared" si="110"/>
        <v>233</v>
      </c>
      <c r="E62" s="28">
        <f t="shared" si="110"/>
        <v>7</v>
      </c>
      <c r="F62" s="28">
        <f t="shared" si="110"/>
        <v>0</v>
      </c>
      <c r="G62" s="28">
        <f t="shared" si="110"/>
        <v>4</v>
      </c>
      <c r="H62" s="28">
        <f t="shared" si="110"/>
        <v>0</v>
      </c>
      <c r="I62" s="29">
        <f>G62/E62</f>
        <v>0.5714285714285714</v>
      </c>
      <c r="J62" s="29">
        <f t="shared" si="73"/>
        <v>0</v>
      </c>
      <c r="K62" s="30">
        <f t="shared" ref="K62:P62" si="111">SUM(K36:K61)</f>
        <v>55</v>
      </c>
      <c r="L62" s="30">
        <f t="shared" si="111"/>
        <v>0</v>
      </c>
      <c r="M62" s="28">
        <f t="shared" si="111"/>
        <v>0</v>
      </c>
      <c r="N62" s="28">
        <f t="shared" si="111"/>
        <v>0</v>
      </c>
      <c r="O62" s="28">
        <f t="shared" si="111"/>
        <v>0</v>
      </c>
      <c r="P62" s="28">
        <f t="shared" si="111"/>
        <v>0</v>
      </c>
      <c r="Q62" s="28"/>
      <c r="R62" s="28"/>
      <c r="S62" s="28">
        <f>SUM(S36:S61)</f>
        <v>4</v>
      </c>
      <c r="T62" s="28">
        <f>SUM(T36:T61)</f>
        <v>0</v>
      </c>
      <c r="U62" s="28">
        <f>SUM(U36:U61)</f>
        <v>0</v>
      </c>
      <c r="V62" s="28">
        <f>SUM(V36:V61)</f>
        <v>0</v>
      </c>
      <c r="W62" s="29">
        <f t="shared" si="68"/>
        <v>2.197802197802198E-2</v>
      </c>
      <c r="X62" s="29">
        <f t="shared" si="75"/>
        <v>0</v>
      </c>
      <c r="Y62" s="29">
        <f>(S62-U62-V62)/E62</f>
        <v>0.5714285714285714</v>
      </c>
      <c r="Z62" s="29">
        <f t="shared" si="77"/>
        <v>0</v>
      </c>
    </row>
    <row r="63" spans="1:26" ht="42" customHeight="1" thickTop="1" thickBot="1" x14ac:dyDescent="0.3">
      <c r="A63" s="20" t="s">
        <v>12</v>
      </c>
      <c r="B63" s="31">
        <f t="shared" ref="B63:H63" si="112">B33+B62</f>
        <v>742</v>
      </c>
      <c r="C63" s="31">
        <f t="shared" si="112"/>
        <v>104</v>
      </c>
      <c r="D63" s="31">
        <f t="shared" si="112"/>
        <v>846</v>
      </c>
      <c r="E63" s="31">
        <f t="shared" si="112"/>
        <v>79</v>
      </c>
      <c r="F63" s="31">
        <f t="shared" si="112"/>
        <v>0</v>
      </c>
      <c r="G63" s="31">
        <f t="shared" si="112"/>
        <v>46</v>
      </c>
      <c r="H63" s="31">
        <f t="shared" si="112"/>
        <v>0</v>
      </c>
      <c r="I63" s="32">
        <f>G63/E63</f>
        <v>0.58227848101265822</v>
      </c>
      <c r="J63" s="32">
        <f t="shared" si="73"/>
        <v>0</v>
      </c>
      <c r="K63" s="33">
        <f t="shared" ref="K63:P63" si="113">K33+K62</f>
        <v>247</v>
      </c>
      <c r="L63" s="33">
        <f t="shared" si="113"/>
        <v>0</v>
      </c>
      <c r="M63" s="33">
        <f t="shared" si="113"/>
        <v>1</v>
      </c>
      <c r="N63" s="33">
        <f t="shared" si="113"/>
        <v>0</v>
      </c>
      <c r="O63" s="33">
        <f t="shared" si="113"/>
        <v>1</v>
      </c>
      <c r="P63" s="33">
        <f t="shared" si="113"/>
        <v>0</v>
      </c>
      <c r="Q63" s="31"/>
      <c r="R63" s="31"/>
      <c r="S63" s="31">
        <f>S33+S62</f>
        <v>47</v>
      </c>
      <c r="T63" s="31">
        <f>T33+T62</f>
        <v>0</v>
      </c>
      <c r="U63" s="31">
        <f>U33+U62</f>
        <v>7</v>
      </c>
      <c r="V63" s="31">
        <f>V33+V62</f>
        <v>0</v>
      </c>
      <c r="W63" s="34">
        <f t="shared" si="68"/>
        <v>5.3908355795148251E-2</v>
      </c>
      <c r="X63" s="34">
        <f>T63/C63</f>
        <v>0</v>
      </c>
      <c r="Y63" s="34">
        <f>(S63-U63-V63)/E63</f>
        <v>0.50632911392405067</v>
      </c>
      <c r="Z63" s="34">
        <f t="shared" si="77"/>
        <v>0</v>
      </c>
    </row>
    <row r="64" spans="1:26" ht="42" customHeight="1" thickTop="1" x14ac:dyDescent="0.25">
      <c r="A64" s="92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6" ht="42" customHeight="1" x14ac:dyDescent="0.25">
      <c r="A65" s="92" t="s">
        <v>79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68"/>
      <c r="Z65" s="68"/>
    </row>
    <row r="66" spans="1:26" ht="34.5" customHeight="1" x14ac:dyDescent="0.25">
      <c r="A66" s="88" t="s">
        <v>78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</sheetData>
  <mergeCells count="47">
    <mergeCell ref="Y34:Z34"/>
    <mergeCell ref="A64:X64"/>
    <mergeCell ref="B34:D34"/>
    <mergeCell ref="S34:T34"/>
    <mergeCell ref="Q34:R34"/>
    <mergeCell ref="W34:X34"/>
    <mergeCell ref="U34:V34"/>
    <mergeCell ref="E50:E53"/>
    <mergeCell ref="F50:F53"/>
    <mergeCell ref="M50:M53"/>
    <mergeCell ref="N50:N53"/>
    <mergeCell ref="A34:A35"/>
    <mergeCell ref="A66:Z66"/>
    <mergeCell ref="E55:E57"/>
    <mergeCell ref="F55:F57"/>
    <mergeCell ref="M55:M57"/>
    <mergeCell ref="N55:N57"/>
    <mergeCell ref="A65:X65"/>
    <mergeCell ref="N26:N28"/>
    <mergeCell ref="O34:P34"/>
    <mergeCell ref="E26:E28"/>
    <mergeCell ref="F26:F28"/>
    <mergeCell ref="M26:M28"/>
    <mergeCell ref="M34:N34"/>
    <mergeCell ref="E34:F34"/>
    <mergeCell ref="G34:H34"/>
    <mergeCell ref="I34:J34"/>
    <mergeCell ref="K34:L34"/>
    <mergeCell ref="E21:E24"/>
    <mergeCell ref="F21:F24"/>
    <mergeCell ref="M21:M24"/>
    <mergeCell ref="N21:N24"/>
    <mergeCell ref="K4:L4"/>
    <mergeCell ref="A1:Z1"/>
    <mergeCell ref="A2:Z2"/>
    <mergeCell ref="B4:D4"/>
    <mergeCell ref="G4:H4"/>
    <mergeCell ref="Y4:Z4"/>
    <mergeCell ref="I4:J4"/>
    <mergeCell ref="U4:V4"/>
    <mergeCell ref="S4:T4"/>
    <mergeCell ref="M4:N4"/>
    <mergeCell ref="A4:A5"/>
    <mergeCell ref="E4:F4"/>
    <mergeCell ref="W4:X4"/>
    <mergeCell ref="Q4:R4"/>
    <mergeCell ref="O4:P4"/>
  </mergeCells>
  <phoneticPr fontId="1" type="noConversion"/>
  <printOptions horizontalCentered="1"/>
  <pageMargins left="0.19685039370078741" right="0.15748031496062992" top="0.15748031496062992" bottom="0.19685039370078741" header="0.55118110236220474" footer="0.51181102362204722"/>
  <pageSetup paperSize="9" scale="5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轉學生</vt:lpstr>
      <vt:lpstr>轉學生!Print_Area</vt:lpstr>
      <vt:lpstr>轉學生!Print_Titles</vt:lpstr>
    </vt:vector>
  </TitlesOfParts>
  <Company>LandD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Lung</dc:creator>
  <cp:lastModifiedBy>plchen</cp:lastModifiedBy>
  <cp:lastPrinted>2024-01-26T03:26:58Z</cp:lastPrinted>
  <dcterms:created xsi:type="dcterms:W3CDTF">2006-07-18T12:12:31Z</dcterms:created>
  <dcterms:modified xsi:type="dcterms:W3CDTF">2024-04-22T03:09:13Z</dcterms:modified>
</cp:coreProperties>
</file>