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註冊--寒轉生業務\1112學期\T09報到後工作\1112\"/>
    </mc:Choice>
  </mc:AlternateContent>
  <bookViews>
    <workbookView xWindow="0" yWindow="0" windowWidth="28800" windowHeight="12390"/>
  </bookViews>
  <sheets>
    <sheet name="轉學生" sheetId="3" r:id="rId1"/>
  </sheets>
  <definedNames>
    <definedName name="_xlnm.Print_Area" localSheetId="0">轉學生!$A$1:$Z$61</definedName>
    <definedName name="_xlnm.Print_Titles" localSheetId="0">轉學生!$1:$5</definedName>
  </definedNames>
  <calcPr calcId="152511"/>
</workbook>
</file>

<file path=xl/calcChain.xml><?xml version="1.0" encoding="utf-8"?>
<calcChain xmlns="http://schemas.openxmlformats.org/spreadsheetml/2006/main">
  <c r="S33" i="3" l="1"/>
  <c r="S34" i="3"/>
  <c r="S14" i="3"/>
  <c r="W14" i="3" l="1"/>
  <c r="Z41" i="3" l="1"/>
  <c r="Y41" i="3"/>
  <c r="T41" i="3"/>
  <c r="X41" i="3" s="1"/>
  <c r="S41" i="3"/>
  <c r="W41" i="3" s="1"/>
  <c r="L41" i="3"/>
  <c r="K41" i="3"/>
  <c r="J41" i="3"/>
  <c r="I41" i="3"/>
  <c r="D41" i="3"/>
  <c r="I12" i="3" l="1"/>
  <c r="I11" i="3"/>
  <c r="K54" i="3" l="1"/>
  <c r="K55" i="3"/>
  <c r="K56" i="3"/>
  <c r="K53" i="3"/>
  <c r="L54" i="3"/>
  <c r="Z46" i="3"/>
  <c r="S46" i="3" l="1"/>
  <c r="T46" i="3"/>
  <c r="X46" i="3" s="1"/>
  <c r="L46" i="3"/>
  <c r="L47" i="3"/>
  <c r="L48" i="3"/>
  <c r="J46" i="3"/>
  <c r="I46" i="3"/>
  <c r="K46" i="3"/>
  <c r="K7" i="3"/>
  <c r="K8" i="3"/>
  <c r="K9" i="3"/>
  <c r="K10" i="3"/>
  <c r="K11" i="3"/>
  <c r="K12" i="3"/>
  <c r="K13" i="3"/>
  <c r="Z56" i="3"/>
  <c r="T56" i="3"/>
  <c r="X56" i="3" s="1"/>
  <c r="S56" i="3"/>
  <c r="L56" i="3"/>
  <c r="J56" i="3"/>
  <c r="I56" i="3"/>
  <c r="D56" i="3"/>
  <c r="T55" i="3"/>
  <c r="X55" i="3" s="1"/>
  <c r="S55" i="3"/>
  <c r="L55" i="3"/>
  <c r="J55" i="3"/>
  <c r="I55" i="3"/>
  <c r="D55" i="3"/>
  <c r="Z54" i="3"/>
  <c r="T54" i="3"/>
  <c r="X54" i="3" s="1"/>
  <c r="S54" i="3"/>
  <c r="W54" i="3" s="1"/>
  <c r="J54" i="3"/>
  <c r="I54" i="3"/>
  <c r="D54" i="3"/>
  <c r="Z53" i="3"/>
  <c r="T53" i="3"/>
  <c r="X53" i="3" s="1"/>
  <c r="S53" i="3"/>
  <c r="W53" i="3" s="1"/>
  <c r="L53" i="3"/>
  <c r="J53" i="3"/>
  <c r="I53" i="3"/>
  <c r="D53" i="3"/>
  <c r="D46" i="3"/>
  <c r="Z43" i="3"/>
  <c r="T43" i="3"/>
  <c r="X43" i="3" s="1"/>
  <c r="S43" i="3"/>
  <c r="W43" i="3" s="1"/>
  <c r="L43" i="3"/>
  <c r="K43" i="3"/>
  <c r="J43" i="3"/>
  <c r="I43" i="3"/>
  <c r="D43" i="3"/>
  <c r="Z36" i="3"/>
  <c r="Z37" i="3"/>
  <c r="Y36" i="3"/>
  <c r="T36" i="3"/>
  <c r="X36" i="3" s="1"/>
  <c r="T37" i="3"/>
  <c r="X37" i="3" s="1"/>
  <c r="S36" i="3"/>
  <c r="W36" i="3" s="1"/>
  <c r="S37" i="3"/>
  <c r="W37" i="3" s="1"/>
  <c r="L36" i="3"/>
  <c r="L37" i="3"/>
  <c r="K36" i="3"/>
  <c r="K37" i="3"/>
  <c r="J36" i="3"/>
  <c r="J37" i="3"/>
  <c r="I36" i="3"/>
  <c r="I37" i="3"/>
  <c r="D36" i="3"/>
  <c r="D37" i="3"/>
  <c r="Z27" i="3"/>
  <c r="T27" i="3"/>
  <c r="X27" i="3" s="1"/>
  <c r="S27" i="3"/>
  <c r="Y27" i="3" s="1"/>
  <c r="L27" i="3"/>
  <c r="K27" i="3"/>
  <c r="J27" i="3"/>
  <c r="I27" i="3"/>
  <c r="D27" i="3"/>
  <c r="Z26" i="3"/>
  <c r="T26" i="3"/>
  <c r="X26" i="3" s="1"/>
  <c r="S26" i="3"/>
  <c r="Y26" i="3" s="1"/>
  <c r="L26" i="3"/>
  <c r="K26" i="3"/>
  <c r="J26" i="3"/>
  <c r="I26" i="3"/>
  <c r="D26" i="3"/>
  <c r="Z34" i="3"/>
  <c r="Y34" i="3"/>
  <c r="T34" i="3"/>
  <c r="X34" i="3" s="1"/>
  <c r="W34" i="3"/>
  <c r="L34" i="3"/>
  <c r="K34" i="3"/>
  <c r="J34" i="3"/>
  <c r="I34" i="3"/>
  <c r="D34" i="3"/>
  <c r="Z14" i="3"/>
  <c r="T14" i="3"/>
  <c r="X14" i="3" s="1"/>
  <c r="L14" i="3"/>
  <c r="K14" i="3"/>
  <c r="J14" i="3"/>
  <c r="I14" i="3"/>
  <c r="D14" i="3"/>
  <c r="Y54" i="3" l="1"/>
  <c r="W46" i="3"/>
  <c r="Y46" i="3"/>
  <c r="Z55" i="3"/>
  <c r="Y43" i="3"/>
  <c r="Y14" i="3"/>
  <c r="Y37" i="3"/>
  <c r="Y53" i="3"/>
  <c r="W26" i="3"/>
  <c r="W27" i="3"/>
  <c r="Z24" i="3"/>
  <c r="Z23" i="3"/>
  <c r="V30" i="3" l="1"/>
  <c r="U30" i="3"/>
  <c r="O30" i="3"/>
  <c r="P30" i="3"/>
  <c r="M30" i="3"/>
  <c r="N30" i="3"/>
  <c r="E30" i="3"/>
  <c r="F30" i="3"/>
  <c r="Z48" i="3" l="1"/>
  <c r="T48" i="3"/>
  <c r="X48" i="3" s="1"/>
  <c r="S48" i="3"/>
  <c r="W48" i="3" s="1"/>
  <c r="K48" i="3"/>
  <c r="J48" i="3"/>
  <c r="I48" i="3"/>
  <c r="D48" i="3"/>
  <c r="Z49" i="3"/>
  <c r="T49" i="3"/>
  <c r="X49" i="3" s="1"/>
  <c r="S49" i="3"/>
  <c r="W49" i="3" s="1"/>
  <c r="L49" i="3"/>
  <c r="K49" i="3"/>
  <c r="J49" i="3"/>
  <c r="I49" i="3"/>
  <c r="D49" i="3"/>
  <c r="T28" i="3"/>
  <c r="T29" i="3"/>
  <c r="S28" i="3"/>
  <c r="S29" i="3"/>
  <c r="L28" i="3"/>
  <c r="L29" i="3"/>
  <c r="K28" i="3"/>
  <c r="K29" i="3"/>
  <c r="J28" i="3"/>
  <c r="J29" i="3"/>
  <c r="I28" i="3"/>
  <c r="I29" i="3"/>
  <c r="D28" i="3"/>
  <c r="D29" i="3"/>
  <c r="Z39" i="3"/>
  <c r="Z40" i="3"/>
  <c r="Z42" i="3"/>
  <c r="Y39" i="3"/>
  <c r="Y40" i="3"/>
  <c r="Y42" i="3"/>
  <c r="T39" i="3"/>
  <c r="X39" i="3" s="1"/>
  <c r="T40" i="3"/>
  <c r="X40" i="3" s="1"/>
  <c r="T42" i="3"/>
  <c r="X42" i="3" s="1"/>
  <c r="S39" i="3"/>
  <c r="W39" i="3" s="1"/>
  <c r="S40" i="3"/>
  <c r="W40" i="3" s="1"/>
  <c r="S42" i="3"/>
  <c r="W42" i="3" s="1"/>
  <c r="L39" i="3"/>
  <c r="L40" i="3"/>
  <c r="L42" i="3"/>
  <c r="K39" i="3"/>
  <c r="K40" i="3"/>
  <c r="K42" i="3"/>
  <c r="J39" i="3"/>
  <c r="J40" i="3"/>
  <c r="J42" i="3"/>
  <c r="I39" i="3"/>
  <c r="I40" i="3"/>
  <c r="I42" i="3"/>
  <c r="D39" i="3"/>
  <c r="D40" i="3"/>
  <c r="D42" i="3"/>
  <c r="D38" i="3"/>
  <c r="I38" i="3"/>
  <c r="J38" i="3"/>
  <c r="K38" i="3"/>
  <c r="L38" i="3"/>
  <c r="S38" i="3"/>
  <c r="W38" i="3" s="1"/>
  <c r="T38" i="3"/>
  <c r="X38" i="3" s="1"/>
  <c r="Z38" i="3"/>
  <c r="H30" i="3"/>
  <c r="G30" i="3"/>
  <c r="Y49" i="3" l="1"/>
  <c r="Z29" i="3"/>
  <c r="X29" i="3"/>
  <c r="Z28" i="3"/>
  <c r="X28" i="3"/>
  <c r="Y38" i="3"/>
  <c r="Y48" i="3"/>
  <c r="C30" i="3"/>
  <c r="B30" i="3"/>
  <c r="V57" i="3" l="1"/>
  <c r="U57" i="3"/>
  <c r="P57" i="3"/>
  <c r="O57" i="3"/>
  <c r="N57" i="3"/>
  <c r="M57" i="3"/>
  <c r="H57" i="3"/>
  <c r="G57" i="3"/>
  <c r="F57" i="3"/>
  <c r="E57" i="3"/>
  <c r="C57" i="3"/>
  <c r="B57" i="3"/>
  <c r="D9" i="3"/>
  <c r="I9" i="3"/>
  <c r="J9" i="3"/>
  <c r="L9" i="3"/>
  <c r="S9" i="3"/>
  <c r="Y9" i="3" s="1"/>
  <c r="T9" i="3"/>
  <c r="X9" i="3" s="1"/>
  <c r="Z9" i="3"/>
  <c r="W9" i="3" l="1"/>
  <c r="Z35" i="3"/>
  <c r="Z44" i="3"/>
  <c r="Z45" i="3"/>
  <c r="Z47" i="3"/>
  <c r="Z50" i="3"/>
  <c r="Z51" i="3"/>
  <c r="Z52" i="3"/>
  <c r="Z33" i="3"/>
  <c r="Z7" i="3"/>
  <c r="Z8" i="3"/>
  <c r="Z10" i="3"/>
  <c r="Z11" i="3"/>
  <c r="Z12" i="3"/>
  <c r="Z13" i="3"/>
  <c r="Z15" i="3"/>
  <c r="Z16" i="3"/>
  <c r="Z17" i="3"/>
  <c r="Z18" i="3"/>
  <c r="Z19" i="3"/>
  <c r="Z20" i="3"/>
  <c r="Z21" i="3"/>
  <c r="Z22" i="3"/>
  <c r="Z25" i="3"/>
  <c r="Z6" i="3"/>
  <c r="J52" i="3"/>
  <c r="J51" i="3"/>
  <c r="J50" i="3"/>
  <c r="J47" i="3"/>
  <c r="J45" i="3"/>
  <c r="J21" i="3"/>
  <c r="J20" i="3"/>
  <c r="J19" i="3"/>
  <c r="J18" i="3"/>
  <c r="J12" i="3"/>
  <c r="J11" i="3"/>
  <c r="J23" i="3"/>
  <c r="J24" i="3"/>
  <c r="J25" i="3"/>
  <c r="J35" i="3"/>
  <c r="J44" i="3"/>
  <c r="I33" i="3"/>
  <c r="J33" i="3"/>
  <c r="I22" i="3"/>
  <c r="I15" i="3"/>
  <c r="I16" i="3"/>
  <c r="I17" i="3"/>
  <c r="I8" i="3"/>
  <c r="I10" i="3"/>
  <c r="I6" i="3"/>
  <c r="K25" i="3"/>
  <c r="K24" i="3"/>
  <c r="K23" i="3"/>
  <c r="K21" i="3"/>
  <c r="K20" i="3"/>
  <c r="K19" i="3"/>
  <c r="K18" i="3"/>
  <c r="K15" i="3"/>
  <c r="K16" i="3"/>
  <c r="K17" i="3"/>
  <c r="K22" i="3"/>
  <c r="K51" i="3"/>
  <c r="K52" i="3"/>
  <c r="K50" i="3"/>
  <c r="K47" i="3"/>
  <c r="K45" i="3"/>
  <c r="K35" i="3"/>
  <c r="K44" i="3"/>
  <c r="K33" i="3"/>
  <c r="I51" i="3"/>
  <c r="I52" i="3"/>
  <c r="I50" i="3"/>
  <c r="I47" i="3"/>
  <c r="I45" i="3"/>
  <c r="K6" i="3"/>
  <c r="T25" i="3"/>
  <c r="X25" i="3" s="1"/>
  <c r="T24" i="3"/>
  <c r="X24" i="3" s="1"/>
  <c r="T23" i="3"/>
  <c r="X23" i="3" s="1"/>
  <c r="T22" i="3"/>
  <c r="X22" i="3" s="1"/>
  <c r="T21" i="3"/>
  <c r="X21" i="3" s="1"/>
  <c r="T20" i="3"/>
  <c r="X20" i="3" s="1"/>
  <c r="T19" i="3"/>
  <c r="X19" i="3" s="1"/>
  <c r="T18" i="3"/>
  <c r="X18" i="3" s="1"/>
  <c r="T17" i="3"/>
  <c r="X17" i="3" s="1"/>
  <c r="T16" i="3"/>
  <c r="X16" i="3" s="1"/>
  <c r="T15" i="3"/>
  <c r="X15" i="3" s="1"/>
  <c r="T13" i="3"/>
  <c r="X13" i="3" s="1"/>
  <c r="T12" i="3"/>
  <c r="X12" i="3" s="1"/>
  <c r="T11" i="3"/>
  <c r="X11" i="3" s="1"/>
  <c r="T10" i="3"/>
  <c r="X10" i="3" s="1"/>
  <c r="T8" i="3"/>
  <c r="X8" i="3" s="1"/>
  <c r="T7" i="3"/>
  <c r="X7" i="3" s="1"/>
  <c r="T6" i="3"/>
  <c r="J7" i="3"/>
  <c r="J8" i="3"/>
  <c r="J10" i="3"/>
  <c r="J13" i="3"/>
  <c r="J15" i="3"/>
  <c r="J16" i="3"/>
  <c r="J17" i="3"/>
  <c r="J22" i="3"/>
  <c r="J6" i="3"/>
  <c r="I7" i="3"/>
  <c r="I13" i="3"/>
  <c r="T52" i="3"/>
  <c r="X52" i="3" s="1"/>
  <c r="T51" i="3"/>
  <c r="X51" i="3" s="1"/>
  <c r="T50" i="3"/>
  <c r="X50" i="3" s="1"/>
  <c r="T47" i="3"/>
  <c r="X47" i="3" s="1"/>
  <c r="T45" i="3"/>
  <c r="X45" i="3" s="1"/>
  <c r="T44" i="3"/>
  <c r="X44" i="3" s="1"/>
  <c r="T35" i="3"/>
  <c r="X35" i="3" s="1"/>
  <c r="T33" i="3"/>
  <c r="S35" i="3"/>
  <c r="Y35" i="3" s="1"/>
  <c r="S44" i="3"/>
  <c r="Y44" i="3" s="1"/>
  <c r="S45" i="3"/>
  <c r="W45" i="3" s="1"/>
  <c r="S47" i="3"/>
  <c r="Y47" i="3" s="1"/>
  <c r="S50" i="3"/>
  <c r="Y50" i="3" s="1"/>
  <c r="S51" i="3"/>
  <c r="Y51" i="3" s="1"/>
  <c r="S52" i="3"/>
  <c r="W52" i="3" s="1"/>
  <c r="I44" i="3"/>
  <c r="I35" i="3"/>
  <c r="D35" i="3"/>
  <c r="L35" i="3"/>
  <c r="D15" i="3"/>
  <c r="L15" i="3"/>
  <c r="S15" i="3"/>
  <c r="L44" i="3"/>
  <c r="D44" i="3"/>
  <c r="D45" i="3"/>
  <c r="D47" i="3"/>
  <c r="D50" i="3"/>
  <c r="D51" i="3"/>
  <c r="D52" i="3"/>
  <c r="L52" i="3"/>
  <c r="L51" i="3"/>
  <c r="L50" i="3"/>
  <c r="L45" i="3"/>
  <c r="Y33" i="3"/>
  <c r="L33" i="3"/>
  <c r="D33" i="3"/>
  <c r="V58" i="3"/>
  <c r="E58" i="3"/>
  <c r="C58" i="3"/>
  <c r="S22" i="3"/>
  <c r="Y22" i="3" s="1"/>
  <c r="L22" i="3"/>
  <c r="D22" i="3"/>
  <c r="S10" i="3"/>
  <c r="L10" i="3"/>
  <c r="D10" i="3"/>
  <c r="S12" i="3"/>
  <c r="Y12" i="3" s="1"/>
  <c r="S13" i="3"/>
  <c r="S16" i="3"/>
  <c r="Y16" i="3" s="1"/>
  <c r="S17" i="3"/>
  <c r="Y17" i="3" s="1"/>
  <c r="S18" i="3"/>
  <c r="W18" i="3" s="1"/>
  <c r="S19" i="3"/>
  <c r="Y19" i="3" s="1"/>
  <c r="S20" i="3"/>
  <c r="Y20" i="3" s="1"/>
  <c r="S21" i="3"/>
  <c r="Y21" i="3" s="1"/>
  <c r="Y23" i="3"/>
  <c r="S24" i="3"/>
  <c r="W24" i="3" s="1"/>
  <c r="S25" i="3"/>
  <c r="W25" i="3" s="1"/>
  <c r="S7" i="3"/>
  <c r="S8" i="3"/>
  <c r="W8" i="3" s="1"/>
  <c r="S11" i="3"/>
  <c r="S6" i="3"/>
  <c r="Y6" i="3" s="1"/>
  <c r="L25" i="3"/>
  <c r="L17" i="3"/>
  <c r="L16" i="3"/>
  <c r="L13" i="3"/>
  <c r="L12" i="3"/>
  <c r="L8" i="3"/>
  <c r="L7" i="3"/>
  <c r="L6" i="3"/>
  <c r="D25" i="3"/>
  <c r="D24" i="3"/>
  <c r="D23" i="3"/>
  <c r="D21" i="3"/>
  <c r="D20" i="3"/>
  <c r="D19" i="3"/>
  <c r="D18" i="3"/>
  <c r="D17" i="3"/>
  <c r="D16" i="3"/>
  <c r="D13" i="3"/>
  <c r="D12" i="3"/>
  <c r="D11" i="3"/>
  <c r="D8" i="3"/>
  <c r="D7" i="3"/>
  <c r="D6" i="3"/>
  <c r="I23" i="3"/>
  <c r="I24" i="3"/>
  <c r="I25" i="3"/>
  <c r="I21" i="3"/>
  <c r="I20" i="3"/>
  <c r="I19" i="3"/>
  <c r="I18" i="3"/>
  <c r="N58" i="3"/>
  <c r="H58" i="3"/>
  <c r="Y10" i="3" l="1"/>
  <c r="W10" i="3"/>
  <c r="W13" i="3"/>
  <c r="Y13" i="3"/>
  <c r="X6" i="3"/>
  <c r="T30" i="3"/>
  <c r="Z30" i="3" s="1"/>
  <c r="L30" i="3"/>
  <c r="W11" i="3"/>
  <c r="Y11" i="3"/>
  <c r="W7" i="3"/>
  <c r="Y7" i="3"/>
  <c r="K30" i="3"/>
  <c r="W15" i="3"/>
  <c r="S30" i="3"/>
  <c r="W35" i="3"/>
  <c r="W33" i="3"/>
  <c r="D57" i="3"/>
  <c r="L57" i="3"/>
  <c r="D30" i="3"/>
  <c r="X33" i="3"/>
  <c r="T57" i="3"/>
  <c r="W44" i="3"/>
  <c r="S57" i="3"/>
  <c r="W22" i="3"/>
  <c r="W16" i="3"/>
  <c r="K57" i="3"/>
  <c r="I57" i="3"/>
  <c r="W47" i="3"/>
  <c r="I30" i="3"/>
  <c r="M58" i="3"/>
  <c r="O58" i="3"/>
  <c r="P58" i="3"/>
  <c r="U58" i="3"/>
  <c r="G58" i="3"/>
  <c r="I58" i="3" s="1"/>
  <c r="W51" i="3"/>
  <c r="W17" i="3"/>
  <c r="Y8" i="3"/>
  <c r="W19" i="3"/>
  <c r="Y45" i="3"/>
  <c r="B58" i="3"/>
  <c r="Y18" i="3"/>
  <c r="W20" i="3"/>
  <c r="Y25" i="3"/>
  <c r="W23" i="3"/>
  <c r="J30" i="3"/>
  <c r="Y24" i="3"/>
  <c r="Y52" i="3"/>
  <c r="F58" i="3"/>
  <c r="W6" i="3"/>
  <c r="W21" i="3"/>
  <c r="W12" i="3"/>
  <c r="W50" i="3"/>
  <c r="J57" i="3"/>
  <c r="Y15" i="3"/>
  <c r="X57" i="3" l="1"/>
  <c r="Z57" i="3"/>
  <c r="X30" i="3"/>
  <c r="L58" i="3"/>
  <c r="D58" i="3"/>
  <c r="K58" i="3"/>
  <c r="W30" i="3"/>
  <c r="Y30" i="3"/>
  <c r="S58" i="3"/>
  <c r="W57" i="3"/>
  <c r="Y57" i="3"/>
  <c r="J58" i="3"/>
  <c r="T58" i="3"/>
  <c r="X58" i="3" l="1"/>
  <c r="Z58" i="3"/>
  <c r="Y58" i="3"/>
  <c r="W58" i="3"/>
</calcChain>
</file>

<file path=xl/sharedStrings.xml><?xml version="1.0" encoding="utf-8"?>
<sst xmlns="http://schemas.openxmlformats.org/spreadsheetml/2006/main" count="130" uniqueCount="75">
  <si>
    <t>企管二</t>
  </si>
  <si>
    <t>國企二</t>
  </si>
  <si>
    <t>會計二</t>
  </si>
  <si>
    <t>資管二</t>
  </si>
  <si>
    <t>資工二</t>
  </si>
  <si>
    <t>資傳二</t>
  </si>
  <si>
    <t>小計</t>
    <phoneticPr fontId="1" type="noConversion"/>
  </si>
  <si>
    <t>靜　宜　大　學</t>
    <phoneticPr fontId="1" type="noConversion"/>
  </si>
  <si>
    <t>外加</t>
    <phoneticPr fontId="1" type="noConversion"/>
  </si>
  <si>
    <t>一般</t>
    <phoneticPr fontId="1" type="noConversion"/>
  </si>
  <si>
    <t>二年級小計</t>
    <phoneticPr fontId="1" type="noConversion"/>
  </si>
  <si>
    <t>三年級小計</t>
    <phoneticPr fontId="1" type="noConversion"/>
  </si>
  <si>
    <t>總計</t>
    <phoneticPr fontId="1" type="noConversion"/>
  </si>
  <si>
    <t>中文二</t>
    <phoneticPr fontId="1" type="noConversion"/>
  </si>
  <si>
    <t>英文二</t>
    <phoneticPr fontId="1" type="noConversion"/>
  </si>
  <si>
    <t>應化二</t>
    <phoneticPr fontId="1" type="noConversion"/>
  </si>
  <si>
    <t>化科二</t>
    <phoneticPr fontId="1" type="noConversion"/>
  </si>
  <si>
    <t>西文二</t>
    <phoneticPr fontId="1" type="noConversion"/>
  </si>
  <si>
    <t>正取生人數</t>
    <phoneticPr fontId="1" type="noConversion"/>
  </si>
  <si>
    <t>正取生註冊人數</t>
    <phoneticPr fontId="1" type="noConversion"/>
  </si>
  <si>
    <t>可遞補缺額</t>
    <phoneticPr fontId="1" type="noConversion"/>
  </si>
  <si>
    <t>備取生人數</t>
    <phoneticPr fontId="1" type="noConversion"/>
  </si>
  <si>
    <t>備取生註冊人數</t>
    <phoneticPr fontId="1" type="noConversion"/>
  </si>
  <si>
    <t>最後備取名次</t>
    <phoneticPr fontId="1" type="noConversion"/>
  </si>
  <si>
    <t>放棄入學</t>
    <phoneticPr fontId="1" type="noConversion"/>
  </si>
  <si>
    <t>正取</t>
    <phoneticPr fontId="1" type="noConversion"/>
  </si>
  <si>
    <t>備取</t>
    <phoneticPr fontId="1" type="noConversion"/>
  </si>
  <si>
    <t>總註冊率(缺額)</t>
    <phoneticPr fontId="1" type="noConversion"/>
  </si>
  <si>
    <t>總註冊率(正取數)</t>
    <phoneticPr fontId="1" type="noConversion"/>
  </si>
  <si>
    <t>財金二</t>
    <phoneticPr fontId="1" type="noConversion"/>
  </si>
  <si>
    <t>附註:總註冊率 = (總註冊人數-放棄入學)  / 公告缺額或正取人數</t>
    <phoneticPr fontId="1" type="noConversion"/>
  </si>
  <si>
    <t>公告缺額</t>
    <phoneticPr fontId="1" type="noConversion"/>
  </si>
  <si>
    <t>正取生註冊率</t>
    <phoneticPr fontId="1" type="noConversion"/>
  </si>
  <si>
    <t>食營二-食品組</t>
    <phoneticPr fontId="1" type="noConversion"/>
  </si>
  <si>
    <t>觀光二</t>
    <phoneticPr fontId="1" type="noConversion"/>
  </si>
  <si>
    <t>總註冊人數</t>
    <phoneticPr fontId="1" type="noConversion"/>
  </si>
  <si>
    <t>寰宇管理學程二</t>
    <phoneticPr fontId="1" type="noConversion"/>
  </si>
  <si>
    <t>企管三</t>
    <phoneticPr fontId="1" type="noConversion"/>
  </si>
  <si>
    <t>財金三</t>
    <phoneticPr fontId="1" type="noConversion"/>
  </si>
  <si>
    <t>資管三</t>
    <phoneticPr fontId="1" type="noConversion"/>
  </si>
  <si>
    <t>資工三</t>
    <phoneticPr fontId="1" type="noConversion"/>
  </si>
  <si>
    <t>資傳三</t>
    <phoneticPr fontId="1" type="noConversion"/>
  </si>
  <si>
    <t>資科二</t>
    <phoneticPr fontId="1" type="noConversion"/>
  </si>
  <si>
    <t>中文三</t>
    <phoneticPr fontId="1" type="noConversion"/>
  </si>
  <si>
    <t>資科三</t>
    <phoneticPr fontId="1" type="noConversion"/>
  </si>
  <si>
    <t>法律二</t>
    <phoneticPr fontId="1" type="noConversion"/>
  </si>
  <si>
    <t>台文二</t>
    <phoneticPr fontId="1" type="noConversion"/>
  </si>
  <si>
    <t>生態二</t>
    <phoneticPr fontId="1" type="noConversion"/>
  </si>
  <si>
    <t>財工二</t>
    <phoneticPr fontId="1" type="noConversion"/>
  </si>
  <si>
    <t>寰宇外語學程二</t>
    <phoneticPr fontId="1" type="noConversion"/>
  </si>
  <si>
    <t>寰宇外語學程三</t>
    <phoneticPr fontId="1" type="noConversion"/>
  </si>
  <si>
    <t>健康照顧原專班二</t>
    <phoneticPr fontId="1" type="noConversion"/>
  </si>
  <si>
    <t>法律原專班二</t>
    <phoneticPr fontId="1" type="noConversion"/>
  </si>
  <si>
    <t>西文三</t>
    <phoneticPr fontId="1" type="noConversion"/>
  </si>
  <si>
    <t>生態三</t>
    <phoneticPr fontId="1" type="noConversion"/>
  </si>
  <si>
    <t>財工三</t>
    <phoneticPr fontId="1" type="noConversion"/>
  </si>
  <si>
    <t>應化三</t>
    <phoneticPr fontId="1" type="noConversion"/>
  </si>
  <si>
    <t>食營三-食品組</t>
    <phoneticPr fontId="1" type="noConversion"/>
  </si>
  <si>
    <t>觀光三</t>
    <phoneticPr fontId="1" type="noConversion"/>
  </si>
  <si>
    <t>寰宇管理學程三</t>
    <phoneticPr fontId="1" type="noConversion"/>
  </si>
  <si>
    <t>英文三</t>
    <phoneticPr fontId="1" type="noConversion"/>
  </si>
  <si>
    <t>台文三</t>
    <phoneticPr fontId="1" type="noConversion"/>
  </si>
  <si>
    <t>法律三</t>
    <phoneticPr fontId="1" type="noConversion"/>
  </si>
  <si>
    <t>化科三</t>
    <phoneticPr fontId="1" type="noConversion"/>
  </si>
  <si>
    <t>國企三</t>
    <phoneticPr fontId="1" type="noConversion"/>
  </si>
  <si>
    <t>會計三</t>
    <phoneticPr fontId="1" type="noConversion"/>
  </si>
  <si>
    <t>健康照顧原專班三</t>
    <phoneticPr fontId="1" type="noConversion"/>
  </si>
  <si>
    <t>法律原專班三</t>
    <phoneticPr fontId="1" type="noConversion"/>
  </si>
  <si>
    <t>正取生註冊率</t>
    <phoneticPr fontId="1" type="noConversion"/>
  </si>
  <si>
    <t>111學年度第2學期轉學生註冊人數統計表</t>
    <phoneticPr fontId="1" type="noConversion"/>
  </si>
  <si>
    <t>12/22公告缺額</t>
    <phoneticPr fontId="1" type="noConversion"/>
  </si>
  <si>
    <t>食營二-營養組</t>
    <phoneticPr fontId="1" type="noConversion"/>
  </si>
  <si>
    <t>食營三-營養組</t>
    <phoneticPr fontId="1" type="noConversion"/>
  </si>
  <si>
    <t>AR-111-106-2</t>
    <phoneticPr fontId="1" type="noConversion"/>
  </si>
  <si>
    <t>112/2/13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</si>
</sst>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文鼎中明"/>
      <family val="3"/>
      <charset val="136"/>
    </font>
    <font>
      <b/>
      <sz val="14"/>
      <name val="文鼎中明"/>
      <family val="3"/>
      <charset val="136"/>
    </font>
    <font>
      <b/>
      <sz val="12"/>
      <name val="文鼎中明"/>
      <family val="3"/>
      <charset val="136"/>
    </font>
    <font>
      <b/>
      <sz val="22"/>
      <name val="文鼎中明"/>
      <family val="3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color theme="1"/>
      <name val="文鼎中明"/>
      <family val="3"/>
      <charset val="136"/>
    </font>
    <font>
      <b/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文鼎中明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wrapText="1"/>
    </xf>
    <xf numFmtId="0" fontId="8" fillId="2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0" fontId="12" fillId="2" borderId="3" xfId="1" applyNumberFormat="1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0" fontId="12" fillId="3" borderId="6" xfId="1" applyNumberFormat="1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/>
    </xf>
    <xf numFmtId="10" fontId="12" fillId="3" borderId="3" xfId="1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0" fontId="12" fillId="0" borderId="0" xfId="1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0" fontId="12" fillId="4" borderId="3" xfId="1" applyNumberFormat="1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10" fontId="12" fillId="0" borderId="8" xfId="1" applyNumberFormat="1" applyFont="1" applyFill="1" applyBorder="1" applyAlignment="1">
      <alignment horizontal="center" vertical="center" shrinkToFit="1"/>
    </xf>
    <xf numFmtId="10" fontId="12" fillId="2" borderId="8" xfId="1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 macro="" textlink="">
      <xdr:nvSpPr>
        <xdr:cNvPr id="5932" name="Line 1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ShapeType="1"/>
        </xdr:cNvSpPr>
      </xdr:nvSpPr>
      <xdr:spPr bwMode="auto">
        <a:xfrm>
          <a:off x="19050" y="1343025"/>
          <a:ext cx="904875" cy="84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 macro="" textlink="">
      <xdr:nvSpPr>
        <xdr:cNvPr id="5933" name="Line 2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ShapeType="1"/>
        </xdr:cNvSpPr>
      </xdr:nvSpPr>
      <xdr:spPr bwMode="auto">
        <a:xfrm>
          <a:off x="19050" y="1323975"/>
          <a:ext cx="14763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874395</xdr:colOff>
      <xdr:row>3</xdr:row>
      <xdr:rowOff>0</xdr:rowOff>
    </xdr:from>
    <xdr:ext cx="384589" cy="201889"/>
    <xdr:sp macro="" textlink="">
      <xdr:nvSpPr>
        <xdr:cNvPr id="5123" name="Text Box 3">
          <a:extLst>
            <a:ext uri="{FF2B5EF4-FFF2-40B4-BE49-F238E27FC236}">
              <a16:creationId xmlns=""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88670" y="1310640"/>
          <a:ext cx="374974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項   目</a:t>
          </a:r>
        </a:p>
      </xdr:txBody>
    </xdr:sp>
    <xdr:clientData/>
  </xdr:oneCellAnchor>
  <xdr:twoCellAnchor editAs="oneCell">
    <xdr:from>
      <xdr:col>0</xdr:col>
      <xdr:colOff>87630</xdr:colOff>
      <xdr:row>3</xdr:row>
      <xdr:rowOff>219075</xdr:rowOff>
    </xdr:from>
    <xdr:to>
      <xdr:col>0</xdr:col>
      <xdr:colOff>783408</xdr:colOff>
      <xdr:row>4</xdr:row>
      <xdr:rowOff>66675</xdr:rowOff>
    </xdr:to>
    <xdr:sp macro="" textlink="">
      <xdr:nvSpPr>
        <xdr:cNvPr id="1028" name="Text Box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5725" y="1533525"/>
          <a:ext cx="704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年         人</a:t>
          </a:r>
          <a:endParaRPr lang="zh-TW" altLang="en-US"/>
        </a:p>
      </xdr:txBody>
    </xdr:sp>
    <xdr:clientData/>
  </xdr:twoCellAnchor>
  <xdr:oneCellAnchor>
    <xdr:from>
      <xdr:col>0</xdr:col>
      <xdr:colOff>198120</xdr:colOff>
      <xdr:row>4</xdr:row>
      <xdr:rowOff>68580</xdr:rowOff>
    </xdr:from>
    <xdr:ext cx="146707" cy="194412"/>
    <xdr:sp macro="" textlink="">
      <xdr:nvSpPr>
        <xdr:cNvPr id="5125" name="Text Box 5">
          <a:extLst>
            <a:ext uri="{FF2B5EF4-FFF2-40B4-BE49-F238E27FC236}">
              <a16:creationId xmlns=""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79070" y="181610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級</a:t>
          </a:r>
        </a:p>
      </xdr:txBody>
    </xdr:sp>
    <xdr:clientData/>
  </xdr:oneCellAnchor>
  <xdr:oneCellAnchor>
    <xdr:from>
      <xdr:col>0</xdr:col>
      <xdr:colOff>882015</xdr:colOff>
      <xdr:row>4</xdr:row>
      <xdr:rowOff>0</xdr:rowOff>
    </xdr:from>
    <xdr:ext cx="146707" cy="204133"/>
    <xdr:sp macro="" textlink="">
      <xdr:nvSpPr>
        <xdr:cNvPr id="5126" name="Text Box 6">
          <a:extLst>
            <a:ext uri="{FF2B5EF4-FFF2-40B4-BE49-F238E27FC236}">
              <a16:creationId xmlns=""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96290" y="174752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數</a:t>
          </a:r>
        </a:p>
      </xdr:txBody>
    </xdr:sp>
    <xdr:clientData/>
  </xdr:oneCellAnchor>
  <xdr:oneCellAnchor>
    <xdr:from>
      <xdr:col>0</xdr:col>
      <xdr:colOff>198120</xdr:colOff>
      <xdr:row>4</xdr:row>
      <xdr:rowOff>68580</xdr:rowOff>
    </xdr:from>
    <xdr:ext cx="146707" cy="194412"/>
    <xdr:sp macro="" textlink="">
      <xdr:nvSpPr>
        <xdr:cNvPr id="5138" name="Text Box 18">
          <a:extLst>
            <a:ext uri="{FF2B5EF4-FFF2-40B4-BE49-F238E27FC236}">
              <a16:creationId xmlns=""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79070" y="181610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30</xdr:row>
      <xdr:rowOff>9524</xdr:rowOff>
    </xdr:from>
    <xdr:to>
      <xdr:col>0</xdr:col>
      <xdr:colOff>1054100</xdr:colOff>
      <xdr:row>31</xdr:row>
      <xdr:rowOff>533399</xdr:rowOff>
    </xdr:to>
    <xdr:sp macro="" textlink="">
      <xdr:nvSpPr>
        <xdr:cNvPr id="5939" name="Line 1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ShapeType="1"/>
        </xdr:cNvSpPr>
      </xdr:nvSpPr>
      <xdr:spPr bwMode="auto">
        <a:xfrm>
          <a:off x="19050" y="15567024"/>
          <a:ext cx="103505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12700</xdr:colOff>
      <xdr:row>31</xdr:row>
      <xdr:rowOff>0</xdr:rowOff>
    </xdr:to>
    <xdr:sp macro="" textlink="">
      <xdr:nvSpPr>
        <xdr:cNvPr id="5940" name="Line 2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ShapeType="1"/>
        </xdr:cNvSpPr>
      </xdr:nvSpPr>
      <xdr:spPr bwMode="auto">
        <a:xfrm>
          <a:off x="19050" y="15567025"/>
          <a:ext cx="14922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874395</xdr:colOff>
      <xdr:row>30</xdr:row>
      <xdr:rowOff>0</xdr:rowOff>
    </xdr:from>
    <xdr:ext cx="384589" cy="201889"/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88670" y="16723360"/>
          <a:ext cx="374974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項   目</a:t>
          </a:r>
        </a:p>
      </xdr:txBody>
    </xdr:sp>
    <xdr:clientData/>
  </xdr:oneCellAnchor>
  <xdr:oneCellAnchor>
    <xdr:from>
      <xdr:col>0</xdr:col>
      <xdr:colOff>87630</xdr:colOff>
      <xdr:row>30</xdr:row>
      <xdr:rowOff>209550</xdr:rowOff>
    </xdr:from>
    <xdr:ext cx="705310" cy="294290"/>
    <xdr:sp macro="" textlink="">
      <xdr:nvSpPr>
        <xdr:cNvPr id="12" name="Text Box 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8105" y="1529715"/>
          <a:ext cx="629060" cy="28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年         人</a:t>
          </a:r>
          <a:endParaRPr lang="zh-TW" altLang="en-US"/>
        </a:p>
      </xdr:txBody>
    </xdr:sp>
    <xdr:clientData/>
  </xdr:oneCellAnchor>
  <xdr:oneCellAnchor>
    <xdr:from>
      <xdr:col>0</xdr:col>
      <xdr:colOff>198120</xdr:colOff>
      <xdr:row>31</xdr:row>
      <xdr:rowOff>59055</xdr:rowOff>
    </xdr:from>
    <xdr:ext cx="146707" cy="204133"/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9070" y="1733042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級</a:t>
          </a:r>
        </a:p>
      </xdr:txBody>
    </xdr:sp>
    <xdr:clientData/>
  </xdr:oneCellAnchor>
  <xdr:oneCellAnchor>
    <xdr:from>
      <xdr:col>0</xdr:col>
      <xdr:colOff>882015</xdr:colOff>
      <xdr:row>31</xdr:row>
      <xdr:rowOff>0</xdr:rowOff>
    </xdr:from>
    <xdr:ext cx="146707" cy="204133"/>
    <xdr:sp macro="" textlink="">
      <xdr:nvSpPr>
        <xdr:cNvPr id="14" name="Text Box 6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96290" y="1726184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數</a:t>
          </a:r>
        </a:p>
      </xdr:txBody>
    </xdr:sp>
    <xdr:clientData/>
  </xdr:oneCellAnchor>
  <xdr:oneCellAnchor>
    <xdr:from>
      <xdr:col>0</xdr:col>
      <xdr:colOff>198120</xdr:colOff>
      <xdr:row>31</xdr:row>
      <xdr:rowOff>59055</xdr:rowOff>
    </xdr:from>
    <xdr:ext cx="146707" cy="204133"/>
    <xdr:sp macro="" textlink="">
      <xdr:nvSpPr>
        <xdr:cNvPr id="15" name="Text Box 1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9070" y="17330420"/>
          <a:ext cx="146707" cy="194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C61"/>
  <sheetViews>
    <sheetView tabSelected="1" zoomScale="75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U33" sqref="U33:U56"/>
    </sheetView>
  </sheetViews>
  <sheetFormatPr defaultColWidth="9" defaultRowHeight="34.5" customHeight="1" x14ac:dyDescent="0.25"/>
  <cols>
    <col min="1" max="1" width="19.625" style="2" customWidth="1"/>
    <col min="2" max="2" width="6.625" style="10" customWidth="1"/>
    <col min="3" max="3" width="6.125" style="10" customWidth="1"/>
    <col min="4" max="4" width="6" style="9" customWidth="1"/>
    <col min="5" max="5" width="6.375" style="9" customWidth="1"/>
    <col min="6" max="6" width="5.625" style="9" customWidth="1"/>
    <col min="7" max="7" width="5.875" style="9" customWidth="1"/>
    <col min="8" max="8" width="6.875" style="9" customWidth="1"/>
    <col min="9" max="9" width="9.75" style="13" customWidth="1"/>
    <col min="10" max="10" width="10.75" style="14" customWidth="1"/>
    <col min="11" max="11" width="6.5" style="14" customWidth="1"/>
    <col min="12" max="12" width="6.125" style="14" customWidth="1"/>
    <col min="13" max="13" width="6.625" style="14" customWidth="1"/>
    <col min="14" max="14" width="6.5" style="14" customWidth="1"/>
    <col min="15" max="16" width="6" style="14" customWidth="1"/>
    <col min="17" max="17" width="6.375" style="14" customWidth="1"/>
    <col min="18" max="18" width="5.375" style="14" customWidth="1"/>
    <col min="19" max="19" width="7" style="10" customWidth="1"/>
    <col min="20" max="20" width="7.625" style="10" customWidth="1"/>
    <col min="21" max="21" width="5.625" style="10" customWidth="1"/>
    <col min="22" max="22" width="6.125" style="10" customWidth="1"/>
    <col min="23" max="23" width="9.375" style="13" customWidth="1"/>
    <col min="24" max="24" width="8" style="13" customWidth="1"/>
    <col min="25" max="25" width="13.875" style="4" customWidth="1"/>
    <col min="26" max="26" width="9" style="4"/>
    <col min="27" max="27" width="13" style="4" customWidth="1"/>
    <col min="28" max="16384" width="9" style="4"/>
  </cols>
  <sheetData>
    <row r="1" spans="1:26" s="2" customFormat="1" ht="34.5" customHeight="1" x14ac:dyDescent="0.25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  <c r="Z1" s="73"/>
    </row>
    <row r="2" spans="1:26" s="2" customFormat="1" ht="34.5" customHeight="1" x14ac:dyDescent="0.25">
      <c r="A2" s="74" t="s">
        <v>69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3"/>
      <c r="Z2" s="73"/>
    </row>
    <row r="3" spans="1:26" s="2" customFormat="1" ht="34.5" customHeight="1" x14ac:dyDescent="0.25">
      <c r="A3" s="15"/>
      <c r="B3" s="3"/>
      <c r="C3" s="3"/>
      <c r="D3" s="3"/>
      <c r="E3" s="3"/>
      <c r="F3" s="3"/>
      <c r="G3" s="3"/>
      <c r="H3" s="3"/>
      <c r="I3" s="11"/>
      <c r="J3" s="11"/>
      <c r="K3" s="12"/>
      <c r="L3" s="12"/>
      <c r="M3" s="16"/>
      <c r="N3" s="16"/>
      <c r="O3" s="16"/>
      <c r="P3" s="16"/>
      <c r="Q3" s="16"/>
      <c r="R3" s="16"/>
      <c r="W3" s="17"/>
      <c r="X3" s="17"/>
      <c r="Z3" s="48" t="s">
        <v>74</v>
      </c>
    </row>
    <row r="4" spans="1:26" s="18" customFormat="1" ht="34.5" customHeight="1" x14ac:dyDescent="0.15">
      <c r="A4" s="79"/>
      <c r="B4" s="75" t="s">
        <v>70</v>
      </c>
      <c r="C4" s="75"/>
      <c r="D4" s="75"/>
      <c r="E4" s="80" t="s">
        <v>18</v>
      </c>
      <c r="F4" s="80"/>
      <c r="G4" s="66" t="s">
        <v>19</v>
      </c>
      <c r="H4" s="66"/>
      <c r="I4" s="76" t="s">
        <v>68</v>
      </c>
      <c r="J4" s="76"/>
      <c r="K4" s="81" t="s">
        <v>20</v>
      </c>
      <c r="L4" s="81"/>
      <c r="M4" s="77" t="s">
        <v>21</v>
      </c>
      <c r="N4" s="78"/>
      <c r="O4" s="77" t="s">
        <v>22</v>
      </c>
      <c r="P4" s="78"/>
      <c r="Q4" s="77" t="s">
        <v>23</v>
      </c>
      <c r="R4" s="78"/>
      <c r="S4" s="66" t="s">
        <v>35</v>
      </c>
      <c r="T4" s="66"/>
      <c r="U4" s="67" t="s">
        <v>24</v>
      </c>
      <c r="V4" s="68"/>
      <c r="W4" s="66" t="s">
        <v>27</v>
      </c>
      <c r="X4" s="66"/>
      <c r="Y4" s="66" t="s">
        <v>28</v>
      </c>
      <c r="Z4" s="66"/>
    </row>
    <row r="5" spans="1:26" s="5" customFormat="1" ht="34.5" customHeight="1" thickBot="1" x14ac:dyDescent="0.3">
      <c r="A5" s="79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8" t="s">
        <v>9</v>
      </c>
      <c r="J5" s="8" t="s">
        <v>8</v>
      </c>
      <c r="K5" s="40" t="s">
        <v>9</v>
      </c>
      <c r="L5" s="40" t="s">
        <v>8</v>
      </c>
      <c r="M5" s="8" t="s">
        <v>9</v>
      </c>
      <c r="N5" s="8" t="s">
        <v>8</v>
      </c>
      <c r="O5" s="8" t="s">
        <v>9</v>
      </c>
      <c r="P5" s="8" t="s">
        <v>8</v>
      </c>
      <c r="Q5" s="8" t="s">
        <v>9</v>
      </c>
      <c r="R5" s="8" t="s">
        <v>8</v>
      </c>
      <c r="S5" s="1" t="s">
        <v>9</v>
      </c>
      <c r="T5" s="1" t="s">
        <v>8</v>
      </c>
      <c r="U5" s="1" t="s">
        <v>25</v>
      </c>
      <c r="V5" s="1" t="s">
        <v>26</v>
      </c>
      <c r="W5" s="49" t="s">
        <v>9</v>
      </c>
      <c r="X5" s="49" t="s">
        <v>8</v>
      </c>
      <c r="Y5" s="49" t="s">
        <v>9</v>
      </c>
      <c r="Z5" s="49" t="s">
        <v>8</v>
      </c>
    </row>
    <row r="6" spans="1:26" s="5" customFormat="1" ht="42" customHeight="1" thickTop="1" thickBot="1" x14ac:dyDescent="0.3">
      <c r="A6" s="35" t="s">
        <v>14</v>
      </c>
      <c r="B6" s="21">
        <v>19</v>
      </c>
      <c r="C6" s="21">
        <v>1</v>
      </c>
      <c r="D6" s="21">
        <f>B6+C6</f>
        <v>20</v>
      </c>
      <c r="E6" s="21">
        <v>6</v>
      </c>
      <c r="F6" s="21">
        <v>0</v>
      </c>
      <c r="G6" s="21">
        <v>5</v>
      </c>
      <c r="H6" s="21">
        <v>0</v>
      </c>
      <c r="I6" s="22">
        <f>IF(E6=0,0,G6/E6)</f>
        <v>0.83333333333333337</v>
      </c>
      <c r="J6" s="22">
        <f>IF(F6=0,0,H6/F6)</f>
        <v>0</v>
      </c>
      <c r="K6" s="23">
        <f t="shared" ref="K6:L17" si="0">E6-G6</f>
        <v>1</v>
      </c>
      <c r="L6" s="23">
        <f t="shared" si="0"/>
        <v>0</v>
      </c>
      <c r="M6" s="21">
        <v>0</v>
      </c>
      <c r="N6" s="21">
        <v>0</v>
      </c>
      <c r="O6" s="21">
        <v>0</v>
      </c>
      <c r="P6" s="21">
        <v>0</v>
      </c>
      <c r="Q6" s="21"/>
      <c r="R6" s="21"/>
      <c r="S6" s="21">
        <f t="shared" ref="S6:T25" si="1">G6+O6</f>
        <v>5</v>
      </c>
      <c r="T6" s="21">
        <f t="shared" si="1"/>
        <v>0</v>
      </c>
      <c r="U6" s="21">
        <v>1</v>
      </c>
      <c r="V6" s="25"/>
      <c r="W6" s="50">
        <f t="shared" ref="W6:W30" si="2">(S6-U6-V6)/B6</f>
        <v>0.21052631578947367</v>
      </c>
      <c r="X6" s="50">
        <f t="shared" ref="X6:X21" si="3">T6/C6</f>
        <v>0</v>
      </c>
      <c r="Y6" s="50">
        <f t="shared" ref="Y6:Y13" si="4">(S6-U6-V6)/E6</f>
        <v>0.66666666666666663</v>
      </c>
      <c r="Z6" s="50">
        <f>IF(F6=0,0,T6/F6)</f>
        <v>0</v>
      </c>
    </row>
    <row r="7" spans="1:26" s="5" customFormat="1" ht="42" customHeight="1" thickTop="1" thickBot="1" x14ac:dyDescent="0.3">
      <c r="A7" s="35" t="s">
        <v>17</v>
      </c>
      <c r="B7" s="21">
        <v>8</v>
      </c>
      <c r="C7" s="21">
        <v>1</v>
      </c>
      <c r="D7" s="21">
        <f t="shared" ref="D7:D29" si="5">B7+C7</f>
        <v>9</v>
      </c>
      <c r="E7" s="21">
        <v>1</v>
      </c>
      <c r="F7" s="21">
        <v>0</v>
      </c>
      <c r="G7" s="21">
        <v>1</v>
      </c>
      <c r="H7" s="21">
        <v>0</v>
      </c>
      <c r="I7" s="22">
        <f t="shared" ref="I7:I17" si="6">IF(E7=0,0,G7/E7)</f>
        <v>1</v>
      </c>
      <c r="J7" s="22">
        <f t="shared" ref="J7:J30" si="7">IF(F7=0,0,H7/F7)</f>
        <v>0</v>
      </c>
      <c r="K7" s="23">
        <f t="shared" si="0"/>
        <v>0</v>
      </c>
      <c r="L7" s="23">
        <f t="shared" si="0"/>
        <v>0</v>
      </c>
      <c r="M7" s="21">
        <v>0</v>
      </c>
      <c r="N7" s="21">
        <v>0</v>
      </c>
      <c r="O7" s="21">
        <v>0</v>
      </c>
      <c r="P7" s="21">
        <v>0</v>
      </c>
      <c r="Q7" s="21"/>
      <c r="R7" s="21"/>
      <c r="S7" s="21">
        <f t="shared" si="1"/>
        <v>1</v>
      </c>
      <c r="T7" s="21">
        <f t="shared" si="1"/>
        <v>0</v>
      </c>
      <c r="U7" s="21"/>
      <c r="V7" s="21"/>
      <c r="W7" s="50">
        <f t="shared" si="2"/>
        <v>0.125</v>
      </c>
      <c r="X7" s="50">
        <f t="shared" si="3"/>
        <v>0</v>
      </c>
      <c r="Y7" s="50">
        <f t="shared" si="4"/>
        <v>1</v>
      </c>
      <c r="Z7" s="50">
        <f t="shared" ref="Z7:Z30" si="8">IF(F7=0,0,T7/F7)</f>
        <v>0</v>
      </c>
    </row>
    <row r="8" spans="1:26" ht="42" customHeight="1" thickTop="1" thickBot="1" x14ac:dyDescent="0.3">
      <c r="A8" s="6" t="s">
        <v>13</v>
      </c>
      <c r="B8" s="21">
        <v>14</v>
      </c>
      <c r="C8" s="21">
        <v>1</v>
      </c>
      <c r="D8" s="21">
        <f t="shared" si="5"/>
        <v>15</v>
      </c>
      <c r="E8" s="21">
        <v>5</v>
      </c>
      <c r="F8" s="21">
        <v>0</v>
      </c>
      <c r="G8" s="21">
        <v>3</v>
      </c>
      <c r="H8" s="21">
        <v>0</v>
      </c>
      <c r="I8" s="22">
        <f t="shared" si="6"/>
        <v>0.6</v>
      </c>
      <c r="J8" s="22">
        <f t="shared" si="7"/>
        <v>0</v>
      </c>
      <c r="K8" s="23">
        <f t="shared" si="0"/>
        <v>2</v>
      </c>
      <c r="L8" s="23">
        <f t="shared" si="0"/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1"/>
      <c r="S8" s="21">
        <f t="shared" si="1"/>
        <v>3</v>
      </c>
      <c r="T8" s="21">
        <f t="shared" si="1"/>
        <v>0</v>
      </c>
      <c r="U8" s="21">
        <v>1</v>
      </c>
      <c r="V8" s="21"/>
      <c r="W8" s="50">
        <f t="shared" si="2"/>
        <v>0.14285714285714285</v>
      </c>
      <c r="X8" s="50">
        <f t="shared" si="3"/>
        <v>0</v>
      </c>
      <c r="Y8" s="50">
        <f t="shared" si="4"/>
        <v>0.4</v>
      </c>
      <c r="Z8" s="50">
        <f t="shared" si="8"/>
        <v>0</v>
      </c>
    </row>
    <row r="9" spans="1:26" ht="42" customHeight="1" thickTop="1" thickBot="1" x14ac:dyDescent="0.3">
      <c r="A9" s="6" t="s">
        <v>46</v>
      </c>
      <c r="B9" s="21">
        <v>4</v>
      </c>
      <c r="C9" s="21">
        <v>1</v>
      </c>
      <c r="D9" s="21">
        <f t="shared" ref="D9" si="9">B9+C9</f>
        <v>5</v>
      </c>
      <c r="E9" s="21">
        <v>2</v>
      </c>
      <c r="F9" s="21">
        <v>0</v>
      </c>
      <c r="G9" s="21">
        <v>2</v>
      </c>
      <c r="H9" s="21">
        <v>0</v>
      </c>
      <c r="I9" s="22">
        <f t="shared" si="6"/>
        <v>1</v>
      </c>
      <c r="J9" s="22">
        <f t="shared" ref="J9" si="10">IF(F9=0,0,H9/F9)</f>
        <v>0</v>
      </c>
      <c r="K9" s="23">
        <f t="shared" si="0"/>
        <v>0</v>
      </c>
      <c r="L9" s="23">
        <f t="shared" ref="L9" si="11">F9-H9</f>
        <v>0</v>
      </c>
      <c r="M9" s="21">
        <v>0</v>
      </c>
      <c r="N9" s="21">
        <v>0</v>
      </c>
      <c r="O9" s="21">
        <v>0</v>
      </c>
      <c r="P9" s="21">
        <v>0</v>
      </c>
      <c r="Q9" s="21"/>
      <c r="R9" s="21"/>
      <c r="S9" s="21">
        <f t="shared" ref="S9" si="12">G9+O9</f>
        <v>2</v>
      </c>
      <c r="T9" s="21">
        <f t="shared" ref="T9" si="13">H9+P9</f>
        <v>0</v>
      </c>
      <c r="U9" s="21"/>
      <c r="V9" s="21"/>
      <c r="W9" s="50">
        <f t="shared" ref="W9" si="14">(S9-U9-V9)/B9</f>
        <v>0.5</v>
      </c>
      <c r="X9" s="50">
        <f t="shared" ref="X9" si="15">T9/C9</f>
        <v>0</v>
      </c>
      <c r="Y9" s="50">
        <f t="shared" si="4"/>
        <v>1</v>
      </c>
      <c r="Z9" s="50">
        <f t="shared" ref="Z9" si="16">IF(F9=0,0,T9/F9)</f>
        <v>0</v>
      </c>
    </row>
    <row r="10" spans="1:26" ht="42" customHeight="1" thickTop="1" thickBot="1" x14ac:dyDescent="0.3">
      <c r="A10" s="6" t="s">
        <v>45</v>
      </c>
      <c r="B10" s="21">
        <v>12</v>
      </c>
      <c r="C10" s="21">
        <v>1</v>
      </c>
      <c r="D10" s="21">
        <f>B10+C10</f>
        <v>13</v>
      </c>
      <c r="E10" s="21">
        <v>12</v>
      </c>
      <c r="F10" s="21">
        <v>0</v>
      </c>
      <c r="G10" s="21">
        <v>8</v>
      </c>
      <c r="H10" s="21">
        <v>0</v>
      </c>
      <c r="I10" s="22">
        <f t="shared" si="6"/>
        <v>0.66666666666666663</v>
      </c>
      <c r="J10" s="22">
        <f t="shared" si="7"/>
        <v>0</v>
      </c>
      <c r="K10" s="23">
        <f t="shared" si="0"/>
        <v>4</v>
      </c>
      <c r="L10" s="23">
        <f t="shared" si="0"/>
        <v>0</v>
      </c>
      <c r="M10" s="21">
        <v>2</v>
      </c>
      <c r="N10" s="21">
        <v>0</v>
      </c>
      <c r="O10" s="21">
        <v>1</v>
      </c>
      <c r="P10" s="21">
        <v>0</v>
      </c>
      <c r="Q10" s="21">
        <v>2</v>
      </c>
      <c r="R10" s="21"/>
      <c r="S10" s="21">
        <f t="shared" si="1"/>
        <v>9</v>
      </c>
      <c r="T10" s="21">
        <f t="shared" si="1"/>
        <v>0</v>
      </c>
      <c r="U10" s="21">
        <v>5</v>
      </c>
      <c r="V10" s="25"/>
      <c r="W10" s="50">
        <f>(S10-U10-V10)/B10</f>
        <v>0.33333333333333331</v>
      </c>
      <c r="X10" s="50">
        <f t="shared" si="3"/>
        <v>0</v>
      </c>
      <c r="Y10" s="50">
        <f t="shared" si="4"/>
        <v>0.33333333333333331</v>
      </c>
      <c r="Z10" s="50">
        <f t="shared" si="8"/>
        <v>0</v>
      </c>
    </row>
    <row r="11" spans="1:26" ht="42" customHeight="1" thickTop="1" thickBot="1" x14ac:dyDescent="0.3">
      <c r="A11" s="6" t="s">
        <v>47</v>
      </c>
      <c r="B11" s="21">
        <v>3</v>
      </c>
      <c r="C11" s="21">
        <v>1</v>
      </c>
      <c r="D11" s="21">
        <f t="shared" si="5"/>
        <v>4</v>
      </c>
      <c r="E11" s="53">
        <v>1</v>
      </c>
      <c r="F11" s="53">
        <v>0</v>
      </c>
      <c r="G11" s="21">
        <v>1</v>
      </c>
      <c r="H11" s="21">
        <v>0</v>
      </c>
      <c r="I11" s="22">
        <f t="shared" si="6"/>
        <v>1</v>
      </c>
      <c r="J11" s="22">
        <f>H11/C11</f>
        <v>0</v>
      </c>
      <c r="K11" s="23">
        <f t="shared" si="0"/>
        <v>0</v>
      </c>
      <c r="L11" s="23">
        <v>0</v>
      </c>
      <c r="M11" s="54">
        <v>0</v>
      </c>
      <c r="N11" s="54">
        <v>0</v>
      </c>
      <c r="O11" s="21">
        <v>0</v>
      </c>
      <c r="P11" s="21">
        <v>0</v>
      </c>
      <c r="Q11" s="21"/>
      <c r="R11" s="21"/>
      <c r="S11" s="21">
        <f t="shared" si="1"/>
        <v>1</v>
      </c>
      <c r="T11" s="21">
        <f t="shared" si="1"/>
        <v>0</v>
      </c>
      <c r="U11" s="21"/>
      <c r="V11" s="21"/>
      <c r="W11" s="50">
        <f t="shared" si="2"/>
        <v>0.33333333333333331</v>
      </c>
      <c r="X11" s="50">
        <f t="shared" si="3"/>
        <v>0</v>
      </c>
      <c r="Y11" s="50">
        <f t="shared" si="4"/>
        <v>1</v>
      </c>
      <c r="Z11" s="50">
        <f t="shared" si="8"/>
        <v>0</v>
      </c>
    </row>
    <row r="12" spans="1:26" ht="42" customHeight="1" thickTop="1" thickBot="1" x14ac:dyDescent="0.3">
      <c r="A12" s="6" t="s">
        <v>48</v>
      </c>
      <c r="B12" s="21">
        <v>8</v>
      </c>
      <c r="C12" s="21">
        <v>1</v>
      </c>
      <c r="D12" s="21">
        <f t="shared" si="5"/>
        <v>9</v>
      </c>
      <c r="E12" s="53">
        <v>1</v>
      </c>
      <c r="F12" s="53">
        <v>0</v>
      </c>
      <c r="G12" s="21">
        <v>0</v>
      </c>
      <c r="H12" s="21">
        <v>0</v>
      </c>
      <c r="I12" s="22">
        <f t="shared" si="6"/>
        <v>0</v>
      </c>
      <c r="J12" s="22">
        <f>H12/C12</f>
        <v>0</v>
      </c>
      <c r="K12" s="23">
        <f t="shared" si="0"/>
        <v>1</v>
      </c>
      <c r="L12" s="23">
        <f t="shared" ref="L12:L17" si="17">F12-H12</f>
        <v>0</v>
      </c>
      <c r="M12" s="54">
        <v>0</v>
      </c>
      <c r="N12" s="54">
        <v>0</v>
      </c>
      <c r="O12" s="21">
        <v>0</v>
      </c>
      <c r="P12" s="21">
        <v>0</v>
      </c>
      <c r="Q12" s="21"/>
      <c r="R12" s="21"/>
      <c r="S12" s="21">
        <f t="shared" si="1"/>
        <v>0</v>
      </c>
      <c r="T12" s="21">
        <f t="shared" si="1"/>
        <v>0</v>
      </c>
      <c r="U12" s="21"/>
      <c r="V12" s="21"/>
      <c r="W12" s="50">
        <f t="shared" si="2"/>
        <v>0</v>
      </c>
      <c r="X12" s="50">
        <f t="shared" si="3"/>
        <v>0</v>
      </c>
      <c r="Y12" s="50">
        <f t="shared" si="4"/>
        <v>0</v>
      </c>
      <c r="Z12" s="50">
        <f t="shared" si="8"/>
        <v>0</v>
      </c>
    </row>
    <row r="13" spans="1:26" ht="42" customHeight="1" thickTop="1" thickBot="1" x14ac:dyDescent="0.3">
      <c r="A13" s="6" t="s">
        <v>15</v>
      </c>
      <c r="B13" s="21">
        <v>8</v>
      </c>
      <c r="C13" s="21">
        <v>1</v>
      </c>
      <c r="D13" s="21">
        <f t="shared" si="5"/>
        <v>9</v>
      </c>
      <c r="E13" s="21">
        <v>5</v>
      </c>
      <c r="F13" s="21">
        <v>0</v>
      </c>
      <c r="G13" s="21">
        <v>3</v>
      </c>
      <c r="H13" s="21">
        <v>0</v>
      </c>
      <c r="I13" s="22">
        <f t="shared" si="6"/>
        <v>0.6</v>
      </c>
      <c r="J13" s="22">
        <f t="shared" si="7"/>
        <v>0</v>
      </c>
      <c r="K13" s="23">
        <f t="shared" si="0"/>
        <v>2</v>
      </c>
      <c r="L13" s="23">
        <f t="shared" si="17"/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1"/>
      <c r="S13" s="21">
        <f t="shared" si="1"/>
        <v>3</v>
      </c>
      <c r="T13" s="21">
        <f t="shared" si="1"/>
        <v>0</v>
      </c>
      <c r="U13" s="21">
        <v>2</v>
      </c>
      <c r="V13" s="21"/>
      <c r="W13" s="50">
        <f t="shared" si="2"/>
        <v>0.125</v>
      </c>
      <c r="X13" s="50">
        <f t="shared" si="3"/>
        <v>0</v>
      </c>
      <c r="Y13" s="50">
        <f t="shared" si="4"/>
        <v>0.2</v>
      </c>
      <c r="Z13" s="50">
        <f t="shared" si="8"/>
        <v>0</v>
      </c>
    </row>
    <row r="14" spans="1:26" ht="42" customHeight="1" thickTop="1" thickBot="1" x14ac:dyDescent="0.3">
      <c r="A14" s="6" t="s">
        <v>71</v>
      </c>
      <c r="B14" s="21">
        <v>3</v>
      </c>
      <c r="C14" s="21">
        <v>1</v>
      </c>
      <c r="D14" s="21">
        <f t="shared" si="5"/>
        <v>4</v>
      </c>
      <c r="E14" s="21">
        <v>3</v>
      </c>
      <c r="F14" s="21">
        <v>0</v>
      </c>
      <c r="G14" s="21">
        <v>3</v>
      </c>
      <c r="H14" s="21">
        <v>0</v>
      </c>
      <c r="I14" s="22">
        <f t="shared" si="6"/>
        <v>1</v>
      </c>
      <c r="J14" s="22">
        <f t="shared" si="7"/>
        <v>0</v>
      </c>
      <c r="K14" s="23">
        <f t="shared" si="0"/>
        <v>0</v>
      </c>
      <c r="L14" s="23">
        <f t="shared" si="17"/>
        <v>0</v>
      </c>
      <c r="M14" s="21">
        <v>0</v>
      </c>
      <c r="N14" s="21">
        <v>0</v>
      </c>
      <c r="O14" s="21">
        <v>0</v>
      </c>
      <c r="P14" s="21">
        <v>0</v>
      </c>
      <c r="Q14" s="21"/>
      <c r="R14" s="21"/>
      <c r="S14" s="21">
        <f t="shared" si="1"/>
        <v>3</v>
      </c>
      <c r="T14" s="21">
        <f t="shared" si="1"/>
        <v>0</v>
      </c>
      <c r="U14" s="21">
        <v>1</v>
      </c>
      <c r="V14" s="21"/>
      <c r="W14" s="50">
        <f>(S14-U14-V14)/B14</f>
        <v>0.66666666666666663</v>
      </c>
      <c r="X14" s="50">
        <f t="shared" si="3"/>
        <v>0</v>
      </c>
      <c r="Y14" s="50">
        <f>IF(E14=0,0,(S14-U14-V14)/E14)</f>
        <v>0.66666666666666663</v>
      </c>
      <c r="Z14" s="50">
        <f t="shared" si="8"/>
        <v>0</v>
      </c>
    </row>
    <row r="15" spans="1:26" ht="42" customHeight="1" thickTop="1" thickBot="1" x14ac:dyDescent="0.3">
      <c r="A15" s="6" t="s">
        <v>33</v>
      </c>
      <c r="B15" s="21">
        <v>2</v>
      </c>
      <c r="C15" s="21">
        <v>1</v>
      </c>
      <c r="D15" s="21">
        <f>B15+C15</f>
        <v>3</v>
      </c>
      <c r="E15" s="21">
        <v>0</v>
      </c>
      <c r="F15" s="21">
        <v>0</v>
      </c>
      <c r="G15" s="21">
        <v>0</v>
      </c>
      <c r="H15" s="21">
        <v>0</v>
      </c>
      <c r="I15" s="22">
        <f t="shared" si="6"/>
        <v>0</v>
      </c>
      <c r="J15" s="22">
        <f t="shared" si="7"/>
        <v>0</v>
      </c>
      <c r="K15" s="23">
        <f t="shared" si="0"/>
        <v>0</v>
      </c>
      <c r="L15" s="23">
        <f t="shared" si="17"/>
        <v>0</v>
      </c>
      <c r="M15" s="21">
        <v>0</v>
      </c>
      <c r="N15" s="21">
        <v>0</v>
      </c>
      <c r="O15" s="21">
        <v>0</v>
      </c>
      <c r="P15" s="21">
        <v>0</v>
      </c>
      <c r="Q15" s="21"/>
      <c r="R15" s="21"/>
      <c r="S15" s="21">
        <f>G15+O15</f>
        <v>0</v>
      </c>
      <c r="T15" s="21">
        <f>H15+P15</f>
        <v>0</v>
      </c>
      <c r="U15" s="21"/>
      <c r="V15" s="21"/>
      <c r="W15" s="50">
        <f>(S15-U15-V15)/B15</f>
        <v>0</v>
      </c>
      <c r="X15" s="50">
        <f>T15/C15</f>
        <v>0</v>
      </c>
      <c r="Y15" s="50">
        <f>IF(E15=0,0,(S15-U15-V15)/E15)</f>
        <v>0</v>
      </c>
      <c r="Z15" s="50">
        <f t="shared" si="8"/>
        <v>0</v>
      </c>
    </row>
    <row r="16" spans="1:26" ht="42" customHeight="1" thickTop="1" thickBot="1" x14ac:dyDescent="0.3">
      <c r="A16" s="6" t="s">
        <v>16</v>
      </c>
      <c r="B16" s="21">
        <v>5</v>
      </c>
      <c r="C16" s="21">
        <v>1</v>
      </c>
      <c r="D16" s="21">
        <f t="shared" si="5"/>
        <v>6</v>
      </c>
      <c r="E16" s="21">
        <v>1</v>
      </c>
      <c r="F16" s="21">
        <v>0</v>
      </c>
      <c r="G16" s="21">
        <v>1</v>
      </c>
      <c r="H16" s="21">
        <v>0</v>
      </c>
      <c r="I16" s="22">
        <f t="shared" si="6"/>
        <v>1</v>
      </c>
      <c r="J16" s="22">
        <f t="shared" si="7"/>
        <v>0</v>
      </c>
      <c r="K16" s="23">
        <f t="shared" si="0"/>
        <v>0</v>
      </c>
      <c r="L16" s="23">
        <f t="shared" si="17"/>
        <v>0</v>
      </c>
      <c r="M16" s="21">
        <v>0</v>
      </c>
      <c r="N16" s="21">
        <v>0</v>
      </c>
      <c r="O16" s="21">
        <v>0</v>
      </c>
      <c r="P16" s="21">
        <v>0</v>
      </c>
      <c r="Q16" s="21"/>
      <c r="R16" s="21"/>
      <c r="S16" s="21">
        <f t="shared" si="1"/>
        <v>1</v>
      </c>
      <c r="T16" s="21">
        <f t="shared" si="1"/>
        <v>0</v>
      </c>
      <c r="U16" s="21"/>
      <c r="V16" s="25"/>
      <c r="W16" s="50">
        <f>(S16-U16-V16)/B16</f>
        <v>0.2</v>
      </c>
      <c r="X16" s="50">
        <f t="shared" si="3"/>
        <v>0</v>
      </c>
      <c r="Y16" s="50">
        <f>IF(E16=0,0,(S16-U16-V16)/E16)</f>
        <v>1</v>
      </c>
      <c r="Z16" s="50">
        <f t="shared" si="8"/>
        <v>0</v>
      </c>
    </row>
    <row r="17" spans="1:29" ht="42" customHeight="1" thickTop="1" thickBot="1" x14ac:dyDescent="0.3">
      <c r="A17" s="6" t="s">
        <v>42</v>
      </c>
      <c r="B17" s="21">
        <v>9</v>
      </c>
      <c r="C17" s="21">
        <v>1</v>
      </c>
      <c r="D17" s="21">
        <f t="shared" si="5"/>
        <v>10</v>
      </c>
      <c r="E17" s="21">
        <v>0</v>
      </c>
      <c r="F17" s="21">
        <v>0</v>
      </c>
      <c r="G17" s="21">
        <v>0</v>
      </c>
      <c r="H17" s="21">
        <v>0</v>
      </c>
      <c r="I17" s="22">
        <f t="shared" si="6"/>
        <v>0</v>
      </c>
      <c r="J17" s="22">
        <f t="shared" si="7"/>
        <v>0</v>
      </c>
      <c r="K17" s="23">
        <f t="shared" si="0"/>
        <v>0</v>
      </c>
      <c r="L17" s="23">
        <f t="shared" si="17"/>
        <v>0</v>
      </c>
      <c r="M17" s="21">
        <v>0</v>
      </c>
      <c r="N17" s="21">
        <v>0</v>
      </c>
      <c r="O17" s="21">
        <v>0</v>
      </c>
      <c r="P17" s="21">
        <v>0</v>
      </c>
      <c r="Q17" s="21"/>
      <c r="R17" s="21"/>
      <c r="S17" s="21">
        <f t="shared" si="1"/>
        <v>0</v>
      </c>
      <c r="T17" s="21">
        <f t="shared" si="1"/>
        <v>0</v>
      </c>
      <c r="U17" s="21"/>
      <c r="V17" s="21"/>
      <c r="W17" s="50">
        <f t="shared" si="2"/>
        <v>0</v>
      </c>
      <c r="X17" s="50">
        <f t="shared" si="3"/>
        <v>0</v>
      </c>
      <c r="Y17" s="50">
        <f>IF(E17=0,0,(S17-U17-V17)/E17)</f>
        <v>0</v>
      </c>
      <c r="Z17" s="50">
        <f t="shared" si="8"/>
        <v>0</v>
      </c>
    </row>
    <row r="18" spans="1:29" ht="42" customHeight="1" thickTop="1" thickBot="1" x14ac:dyDescent="0.3">
      <c r="A18" s="6" t="s">
        <v>0</v>
      </c>
      <c r="B18" s="64">
        <v>10</v>
      </c>
      <c r="C18" s="64">
        <v>1</v>
      </c>
      <c r="D18" s="21">
        <f t="shared" si="5"/>
        <v>11</v>
      </c>
      <c r="E18" s="69">
        <v>36</v>
      </c>
      <c r="F18" s="69">
        <v>0</v>
      </c>
      <c r="G18" s="64">
        <v>8</v>
      </c>
      <c r="H18" s="64">
        <v>0</v>
      </c>
      <c r="I18" s="22">
        <f t="shared" ref="I18:J25" si="18">G18/B18</f>
        <v>0.8</v>
      </c>
      <c r="J18" s="22">
        <f t="shared" si="18"/>
        <v>0</v>
      </c>
      <c r="K18" s="23">
        <f>B18-G18</f>
        <v>2</v>
      </c>
      <c r="L18" s="23">
        <v>0</v>
      </c>
      <c r="M18" s="69">
        <v>0</v>
      </c>
      <c r="N18" s="69">
        <v>0</v>
      </c>
      <c r="O18" s="21">
        <v>0</v>
      </c>
      <c r="P18" s="21">
        <v>0</v>
      </c>
      <c r="Q18" s="21"/>
      <c r="R18" s="21"/>
      <c r="S18" s="21">
        <f t="shared" si="1"/>
        <v>8</v>
      </c>
      <c r="T18" s="21">
        <f t="shared" si="1"/>
        <v>0</v>
      </c>
      <c r="U18" s="21">
        <v>2</v>
      </c>
      <c r="V18" s="25"/>
      <c r="W18" s="50">
        <f t="shared" si="2"/>
        <v>0.6</v>
      </c>
      <c r="X18" s="50">
        <f t="shared" si="3"/>
        <v>0</v>
      </c>
      <c r="Y18" s="50">
        <f>(S18-U18-V18)/B18</f>
        <v>0.6</v>
      </c>
      <c r="Z18" s="50">
        <f t="shared" si="8"/>
        <v>0</v>
      </c>
      <c r="AA18" s="37"/>
    </row>
    <row r="19" spans="1:29" ht="42" customHeight="1" thickTop="1" thickBot="1" x14ac:dyDescent="0.3">
      <c r="A19" s="6" t="s">
        <v>1</v>
      </c>
      <c r="B19" s="21">
        <v>10</v>
      </c>
      <c r="C19" s="21">
        <v>1</v>
      </c>
      <c r="D19" s="21">
        <f t="shared" si="5"/>
        <v>11</v>
      </c>
      <c r="E19" s="70"/>
      <c r="F19" s="70"/>
      <c r="G19" s="21">
        <v>9</v>
      </c>
      <c r="H19" s="21">
        <v>0</v>
      </c>
      <c r="I19" s="22">
        <f t="shared" si="18"/>
        <v>0.9</v>
      </c>
      <c r="J19" s="22">
        <f t="shared" si="18"/>
        <v>0</v>
      </c>
      <c r="K19" s="23">
        <f>B19-G19</f>
        <v>1</v>
      </c>
      <c r="L19" s="23">
        <v>0</v>
      </c>
      <c r="M19" s="70"/>
      <c r="N19" s="70"/>
      <c r="O19" s="21">
        <v>0</v>
      </c>
      <c r="P19" s="21">
        <v>0</v>
      </c>
      <c r="Q19" s="21"/>
      <c r="R19" s="21"/>
      <c r="S19" s="21">
        <f t="shared" si="1"/>
        <v>9</v>
      </c>
      <c r="T19" s="21">
        <f t="shared" si="1"/>
        <v>0</v>
      </c>
      <c r="U19" s="21">
        <v>4</v>
      </c>
      <c r="V19" s="21"/>
      <c r="W19" s="50">
        <f t="shared" si="2"/>
        <v>0.5</v>
      </c>
      <c r="X19" s="50">
        <f t="shared" si="3"/>
        <v>0</v>
      </c>
      <c r="Y19" s="50">
        <f>(S19-U19-V19)/B19</f>
        <v>0.5</v>
      </c>
      <c r="Z19" s="50">
        <f t="shared" si="8"/>
        <v>0</v>
      </c>
    </row>
    <row r="20" spans="1:29" ht="42" customHeight="1" thickTop="1" thickBot="1" x14ac:dyDescent="0.3">
      <c r="A20" s="6" t="s">
        <v>2</v>
      </c>
      <c r="B20" s="21">
        <v>9</v>
      </c>
      <c r="C20" s="21">
        <v>1</v>
      </c>
      <c r="D20" s="21">
        <f t="shared" si="5"/>
        <v>10</v>
      </c>
      <c r="E20" s="70"/>
      <c r="F20" s="70"/>
      <c r="G20" s="21">
        <v>6</v>
      </c>
      <c r="H20" s="21">
        <v>0</v>
      </c>
      <c r="I20" s="22">
        <f t="shared" si="18"/>
        <v>0.66666666666666663</v>
      </c>
      <c r="J20" s="22">
        <f t="shared" si="18"/>
        <v>0</v>
      </c>
      <c r="K20" s="23">
        <f>B20-G20</f>
        <v>3</v>
      </c>
      <c r="L20" s="23">
        <v>0</v>
      </c>
      <c r="M20" s="70"/>
      <c r="N20" s="70"/>
      <c r="O20" s="21">
        <v>0</v>
      </c>
      <c r="P20" s="21">
        <v>0</v>
      </c>
      <c r="Q20" s="21"/>
      <c r="R20" s="21"/>
      <c r="S20" s="21">
        <f t="shared" si="1"/>
        <v>6</v>
      </c>
      <c r="T20" s="21">
        <f t="shared" si="1"/>
        <v>0</v>
      </c>
      <c r="U20" s="21"/>
      <c r="V20" s="21"/>
      <c r="W20" s="50">
        <f t="shared" si="2"/>
        <v>0.66666666666666663</v>
      </c>
      <c r="X20" s="50">
        <f t="shared" si="3"/>
        <v>0</v>
      </c>
      <c r="Y20" s="50">
        <f>(S20-U20-V20)/B20</f>
        <v>0.66666666666666663</v>
      </c>
      <c r="Z20" s="50">
        <f t="shared" si="8"/>
        <v>0</v>
      </c>
    </row>
    <row r="21" spans="1:29" ht="42" customHeight="1" thickTop="1" thickBot="1" x14ac:dyDescent="0.3">
      <c r="A21" s="6" t="s">
        <v>29</v>
      </c>
      <c r="B21" s="21">
        <v>7</v>
      </c>
      <c r="C21" s="21">
        <v>1</v>
      </c>
      <c r="D21" s="21">
        <f>B21+C21</f>
        <v>8</v>
      </c>
      <c r="E21" s="70"/>
      <c r="F21" s="70"/>
      <c r="G21" s="21">
        <v>7</v>
      </c>
      <c r="H21" s="21">
        <v>0</v>
      </c>
      <c r="I21" s="22">
        <f>G21/B21</f>
        <v>1</v>
      </c>
      <c r="J21" s="22">
        <f>H21/C21</f>
        <v>0</v>
      </c>
      <c r="K21" s="23">
        <f>B21-G21</f>
        <v>0</v>
      </c>
      <c r="L21" s="23">
        <v>0</v>
      </c>
      <c r="M21" s="70"/>
      <c r="N21" s="70"/>
      <c r="O21" s="21">
        <v>0</v>
      </c>
      <c r="P21" s="21">
        <v>0</v>
      </c>
      <c r="Q21" s="21"/>
      <c r="R21" s="21"/>
      <c r="S21" s="21">
        <f t="shared" si="1"/>
        <v>7</v>
      </c>
      <c r="T21" s="21">
        <f t="shared" si="1"/>
        <v>0</v>
      </c>
      <c r="U21" s="21">
        <v>1</v>
      </c>
      <c r="V21" s="21"/>
      <c r="W21" s="50">
        <f t="shared" si="2"/>
        <v>0.8571428571428571</v>
      </c>
      <c r="X21" s="50">
        <f t="shared" si="3"/>
        <v>0</v>
      </c>
      <c r="Y21" s="50">
        <f>(S21-U21-V21)/B21</f>
        <v>0.8571428571428571</v>
      </c>
      <c r="Z21" s="50">
        <f t="shared" si="8"/>
        <v>0</v>
      </c>
    </row>
    <row r="22" spans="1:29" ht="42" customHeight="1" thickTop="1" thickBot="1" x14ac:dyDescent="0.3">
      <c r="A22" s="6" t="s">
        <v>34</v>
      </c>
      <c r="B22" s="21">
        <v>9</v>
      </c>
      <c r="C22" s="21">
        <v>1</v>
      </c>
      <c r="D22" s="21">
        <f>B22+C22</f>
        <v>10</v>
      </c>
      <c r="E22" s="21">
        <v>9</v>
      </c>
      <c r="F22" s="21">
        <v>0</v>
      </c>
      <c r="G22" s="21">
        <v>6</v>
      </c>
      <c r="H22" s="21">
        <v>0</v>
      </c>
      <c r="I22" s="22">
        <f>IF(E22=0,0,G22/E22)</f>
        <v>0.66666666666666663</v>
      </c>
      <c r="J22" s="22">
        <f t="shared" si="7"/>
        <v>0</v>
      </c>
      <c r="K22" s="23">
        <f>E22-G22</f>
        <v>3</v>
      </c>
      <c r="L22" s="23">
        <f>F22-H22</f>
        <v>0</v>
      </c>
      <c r="M22" s="21">
        <v>0</v>
      </c>
      <c r="N22" s="21">
        <v>0</v>
      </c>
      <c r="O22" s="21">
        <v>0</v>
      </c>
      <c r="P22" s="21">
        <v>0</v>
      </c>
      <c r="Q22" s="21"/>
      <c r="R22" s="21"/>
      <c r="S22" s="21">
        <f>G22+O22</f>
        <v>6</v>
      </c>
      <c r="T22" s="21">
        <f>H22+P22</f>
        <v>0</v>
      </c>
      <c r="U22" s="21">
        <v>2</v>
      </c>
      <c r="V22" s="25"/>
      <c r="W22" s="50">
        <f>(S22-U22-V22)/B22</f>
        <v>0.44444444444444442</v>
      </c>
      <c r="X22" s="50">
        <f t="shared" ref="X22:X30" si="19">T22/C22</f>
        <v>0</v>
      </c>
      <c r="Y22" s="50">
        <f>(S22-U22-V22)/E22</f>
        <v>0.44444444444444442</v>
      </c>
      <c r="Z22" s="50">
        <f t="shared" si="8"/>
        <v>0</v>
      </c>
    </row>
    <row r="23" spans="1:29" ht="42" customHeight="1" thickTop="1" thickBot="1" x14ac:dyDescent="0.3">
      <c r="A23" s="6" t="s">
        <v>3</v>
      </c>
      <c r="B23" s="21">
        <v>12</v>
      </c>
      <c r="C23" s="21">
        <v>1</v>
      </c>
      <c r="D23" s="21">
        <f t="shared" si="5"/>
        <v>13</v>
      </c>
      <c r="E23" s="82">
        <v>17</v>
      </c>
      <c r="F23" s="82">
        <v>0</v>
      </c>
      <c r="G23" s="21">
        <v>9</v>
      </c>
      <c r="H23" s="21">
        <v>0</v>
      </c>
      <c r="I23" s="22">
        <f t="shared" si="18"/>
        <v>0.75</v>
      </c>
      <c r="J23" s="22">
        <f t="shared" si="18"/>
        <v>0</v>
      </c>
      <c r="K23" s="23">
        <f>B23-G23</f>
        <v>3</v>
      </c>
      <c r="L23" s="23">
        <v>0</v>
      </c>
      <c r="M23" s="69">
        <v>0</v>
      </c>
      <c r="N23" s="69">
        <v>0</v>
      </c>
      <c r="O23" s="21">
        <v>0</v>
      </c>
      <c r="P23" s="21">
        <v>0</v>
      </c>
      <c r="Q23" s="21"/>
      <c r="R23" s="21"/>
      <c r="S23" s="23">
        <v>9</v>
      </c>
      <c r="T23" s="21">
        <f t="shared" si="1"/>
        <v>0</v>
      </c>
      <c r="U23" s="21">
        <v>1</v>
      </c>
      <c r="V23" s="21"/>
      <c r="W23" s="50">
        <f t="shared" si="2"/>
        <v>0.66666666666666663</v>
      </c>
      <c r="X23" s="50">
        <f t="shared" si="19"/>
        <v>0</v>
      </c>
      <c r="Y23" s="50">
        <f>(S23-U23-V23)/B23</f>
        <v>0.66666666666666663</v>
      </c>
      <c r="Z23" s="50">
        <f>IF(F23=0,0,T23/F23)</f>
        <v>0</v>
      </c>
    </row>
    <row r="24" spans="1:29" ht="42" customHeight="1" thickTop="1" thickBot="1" x14ac:dyDescent="0.3">
      <c r="A24" s="6" t="s">
        <v>4</v>
      </c>
      <c r="B24" s="21">
        <v>3</v>
      </c>
      <c r="C24" s="21">
        <v>1</v>
      </c>
      <c r="D24" s="21">
        <f t="shared" si="5"/>
        <v>4</v>
      </c>
      <c r="E24" s="83"/>
      <c r="F24" s="83"/>
      <c r="G24" s="21">
        <v>1</v>
      </c>
      <c r="H24" s="21">
        <v>0</v>
      </c>
      <c r="I24" s="22">
        <f t="shared" si="18"/>
        <v>0.33333333333333331</v>
      </c>
      <c r="J24" s="22">
        <f t="shared" si="18"/>
        <v>0</v>
      </c>
      <c r="K24" s="23">
        <f>B24-G24</f>
        <v>2</v>
      </c>
      <c r="L24" s="23">
        <v>0</v>
      </c>
      <c r="M24" s="70"/>
      <c r="N24" s="70"/>
      <c r="O24" s="21">
        <v>0</v>
      </c>
      <c r="P24" s="21">
        <v>0</v>
      </c>
      <c r="Q24" s="21"/>
      <c r="R24" s="21"/>
      <c r="S24" s="21">
        <f t="shared" si="1"/>
        <v>1</v>
      </c>
      <c r="T24" s="21">
        <f t="shared" si="1"/>
        <v>0</v>
      </c>
      <c r="U24" s="21"/>
      <c r="V24" s="21"/>
      <c r="W24" s="50">
        <f t="shared" si="2"/>
        <v>0.33333333333333331</v>
      </c>
      <c r="X24" s="50">
        <f t="shared" si="19"/>
        <v>0</v>
      </c>
      <c r="Y24" s="50">
        <f>(S24-U24-V24)/B24</f>
        <v>0.33333333333333331</v>
      </c>
      <c r="Z24" s="50">
        <f>IF(F24=0,0,T24/F24)</f>
        <v>0</v>
      </c>
    </row>
    <row r="25" spans="1:29" ht="42" customHeight="1" thickTop="1" thickBot="1" x14ac:dyDescent="0.3">
      <c r="A25" s="6" t="s">
        <v>5</v>
      </c>
      <c r="B25" s="21">
        <v>2</v>
      </c>
      <c r="C25" s="21">
        <v>1</v>
      </c>
      <c r="D25" s="21">
        <f t="shared" si="5"/>
        <v>3</v>
      </c>
      <c r="E25" s="84"/>
      <c r="F25" s="84"/>
      <c r="G25" s="21">
        <v>2</v>
      </c>
      <c r="H25" s="21">
        <v>0</v>
      </c>
      <c r="I25" s="22">
        <f t="shared" si="18"/>
        <v>1</v>
      </c>
      <c r="J25" s="22">
        <f t="shared" si="18"/>
        <v>0</v>
      </c>
      <c r="K25" s="23">
        <f>B25-G25</f>
        <v>0</v>
      </c>
      <c r="L25" s="23">
        <f>F25-H25</f>
        <v>0</v>
      </c>
      <c r="M25" s="71"/>
      <c r="N25" s="71"/>
      <c r="O25" s="21">
        <v>0</v>
      </c>
      <c r="P25" s="21">
        <v>0</v>
      </c>
      <c r="Q25" s="21"/>
      <c r="R25" s="21"/>
      <c r="S25" s="21">
        <f t="shared" si="1"/>
        <v>2</v>
      </c>
      <c r="T25" s="21">
        <f t="shared" si="1"/>
        <v>0</v>
      </c>
      <c r="U25" s="21">
        <v>1</v>
      </c>
      <c r="V25" s="25"/>
      <c r="W25" s="50">
        <f t="shared" si="2"/>
        <v>0.5</v>
      </c>
      <c r="X25" s="50">
        <f t="shared" si="19"/>
        <v>0</v>
      </c>
      <c r="Y25" s="50">
        <f>(S25-U25-V25)/B25</f>
        <v>0.5</v>
      </c>
      <c r="Z25" s="50">
        <f t="shared" si="8"/>
        <v>0</v>
      </c>
      <c r="AA25" s="37"/>
    </row>
    <row r="26" spans="1:29" ht="42" customHeight="1" thickTop="1" thickBot="1" x14ac:dyDescent="0.3">
      <c r="A26" s="6" t="s">
        <v>36</v>
      </c>
      <c r="B26" s="21">
        <v>5</v>
      </c>
      <c r="C26" s="21">
        <v>1</v>
      </c>
      <c r="D26" s="21">
        <f>B26+C26</f>
        <v>6</v>
      </c>
      <c r="E26" s="21">
        <v>0</v>
      </c>
      <c r="F26" s="21">
        <v>0</v>
      </c>
      <c r="G26" s="21">
        <v>0</v>
      </c>
      <c r="H26" s="21">
        <v>0</v>
      </c>
      <c r="I26" s="22">
        <f>IF(E26=0,0,G26/E26)</f>
        <v>0</v>
      </c>
      <c r="J26" s="22">
        <f t="shared" si="7"/>
        <v>0</v>
      </c>
      <c r="K26" s="23">
        <f>E26-G26</f>
        <v>0</v>
      </c>
      <c r="L26" s="23">
        <f>F26-H26</f>
        <v>0</v>
      </c>
      <c r="M26" s="60">
        <v>0</v>
      </c>
      <c r="N26" s="59">
        <v>0</v>
      </c>
      <c r="O26" s="59">
        <v>0</v>
      </c>
      <c r="P26" s="60">
        <v>0</v>
      </c>
      <c r="Q26" s="60"/>
      <c r="R26" s="60"/>
      <c r="S26" s="21">
        <f>G26+O26</f>
        <v>0</v>
      </c>
      <c r="T26" s="21">
        <f>H26+P26</f>
        <v>0</v>
      </c>
      <c r="U26" s="65"/>
      <c r="V26" s="60"/>
      <c r="W26" s="50">
        <f t="shared" si="2"/>
        <v>0</v>
      </c>
      <c r="X26" s="50">
        <f t="shared" si="19"/>
        <v>0</v>
      </c>
      <c r="Y26" s="50">
        <f>(S26-U26-V26)/B26</f>
        <v>0</v>
      </c>
      <c r="Z26" s="50">
        <f t="shared" si="8"/>
        <v>0</v>
      </c>
      <c r="AA26" s="38"/>
      <c r="AB26" s="39"/>
      <c r="AC26" s="39"/>
    </row>
    <row r="27" spans="1:29" ht="42" customHeight="1" thickTop="1" thickBot="1" x14ac:dyDescent="0.3">
      <c r="A27" s="36" t="s">
        <v>49</v>
      </c>
      <c r="B27" s="60">
        <v>10</v>
      </c>
      <c r="C27" s="60">
        <v>1</v>
      </c>
      <c r="D27" s="60">
        <f t="shared" ref="D27" si="20">B27+C27</f>
        <v>11</v>
      </c>
      <c r="E27" s="21">
        <v>0</v>
      </c>
      <c r="F27" s="21">
        <v>0</v>
      </c>
      <c r="G27" s="21">
        <v>0</v>
      </c>
      <c r="H27" s="21">
        <v>0</v>
      </c>
      <c r="I27" s="22">
        <f>IF(E27=0,0,G27/E27)</f>
        <v>0</v>
      </c>
      <c r="J27" s="22">
        <f t="shared" ref="J27" si="21">IF(F27=0,0,H27/F27)</f>
        <v>0</v>
      </c>
      <c r="K27" s="23">
        <f>E27-G27</f>
        <v>0</v>
      </c>
      <c r="L27" s="23">
        <f>F27-H27</f>
        <v>0</v>
      </c>
      <c r="M27" s="21">
        <v>0</v>
      </c>
      <c r="N27" s="23">
        <v>0</v>
      </c>
      <c r="O27" s="23">
        <v>0</v>
      </c>
      <c r="P27" s="21">
        <v>0</v>
      </c>
      <c r="Q27" s="21"/>
      <c r="R27" s="21"/>
      <c r="S27" s="21">
        <f>G27+O27</f>
        <v>0</v>
      </c>
      <c r="T27" s="21">
        <f>H27+P27</f>
        <v>0</v>
      </c>
      <c r="U27" s="21"/>
      <c r="V27" s="21"/>
      <c r="W27" s="50">
        <f t="shared" ref="W27" si="22">(S27-U27-V27)/B27</f>
        <v>0</v>
      </c>
      <c r="X27" s="50">
        <f t="shared" ref="X27" si="23">T27/C27</f>
        <v>0</v>
      </c>
      <c r="Y27" s="50">
        <f>(S27-U27-V27)/B27</f>
        <v>0</v>
      </c>
      <c r="Z27" s="50">
        <f t="shared" ref="Z27" si="24">IF(F27=0,0,T27/F27)</f>
        <v>0</v>
      </c>
      <c r="AA27" s="38"/>
      <c r="AB27" s="39"/>
      <c r="AC27" s="39"/>
    </row>
    <row r="28" spans="1:29" ht="42" customHeight="1" thickTop="1" thickBot="1" x14ac:dyDescent="0.3">
      <c r="A28" s="36" t="s">
        <v>51</v>
      </c>
      <c r="B28" s="55">
        <v>0</v>
      </c>
      <c r="C28" s="55">
        <v>13</v>
      </c>
      <c r="D28" s="56">
        <f t="shared" si="5"/>
        <v>13</v>
      </c>
      <c r="E28" s="55">
        <v>0</v>
      </c>
      <c r="F28" s="55">
        <v>0</v>
      </c>
      <c r="G28" s="55">
        <v>0</v>
      </c>
      <c r="H28" s="55">
        <v>0</v>
      </c>
      <c r="I28" s="22">
        <f t="shared" ref="I28:I29" si="25">IF(E28=0,0,G28/E28)</f>
        <v>0</v>
      </c>
      <c r="J28" s="22">
        <f t="shared" si="7"/>
        <v>0</v>
      </c>
      <c r="K28" s="23">
        <f t="shared" ref="K28:K29" si="26">E28-G28</f>
        <v>0</v>
      </c>
      <c r="L28" s="23">
        <f t="shared" ref="L28:L29" si="27">F28-H28</f>
        <v>0</v>
      </c>
      <c r="M28" s="55">
        <v>0</v>
      </c>
      <c r="N28" s="59">
        <v>0</v>
      </c>
      <c r="O28" s="59">
        <v>0</v>
      </c>
      <c r="P28" s="55">
        <v>0</v>
      </c>
      <c r="Q28" s="55"/>
      <c r="R28" s="55"/>
      <c r="S28" s="21">
        <f t="shared" ref="S28:S29" si="28">G28+O28</f>
        <v>0</v>
      </c>
      <c r="T28" s="21">
        <f t="shared" ref="T28:T29" si="29">H28+P28</f>
        <v>0</v>
      </c>
      <c r="U28" s="65"/>
      <c r="V28" s="55"/>
      <c r="W28" s="50"/>
      <c r="X28" s="50">
        <f>(T28-U28-V28)/C28</f>
        <v>0</v>
      </c>
      <c r="Y28" s="50"/>
      <c r="Z28" s="50">
        <f t="shared" si="8"/>
        <v>0</v>
      </c>
      <c r="AA28" s="38"/>
      <c r="AB28" s="39"/>
      <c r="AC28" s="39"/>
    </row>
    <row r="29" spans="1:29" ht="42" customHeight="1" thickTop="1" thickBot="1" x14ac:dyDescent="0.3">
      <c r="A29" s="36" t="s">
        <v>52</v>
      </c>
      <c r="B29" s="55">
        <v>0</v>
      </c>
      <c r="C29" s="55">
        <v>11</v>
      </c>
      <c r="D29" s="56">
        <f t="shared" si="5"/>
        <v>11</v>
      </c>
      <c r="E29" s="55">
        <v>0</v>
      </c>
      <c r="F29" s="55">
        <v>0</v>
      </c>
      <c r="G29" s="55">
        <v>0</v>
      </c>
      <c r="H29" s="55">
        <v>0</v>
      </c>
      <c r="I29" s="22">
        <f t="shared" si="25"/>
        <v>0</v>
      </c>
      <c r="J29" s="22">
        <f t="shared" si="7"/>
        <v>0</v>
      </c>
      <c r="K29" s="23">
        <f t="shared" si="26"/>
        <v>0</v>
      </c>
      <c r="L29" s="23">
        <f t="shared" si="27"/>
        <v>0</v>
      </c>
      <c r="M29" s="55">
        <v>0</v>
      </c>
      <c r="N29" s="59">
        <v>0</v>
      </c>
      <c r="O29" s="59">
        <v>0</v>
      </c>
      <c r="P29" s="55">
        <v>0</v>
      </c>
      <c r="Q29" s="55"/>
      <c r="R29" s="55"/>
      <c r="S29" s="21">
        <f t="shared" si="28"/>
        <v>0</v>
      </c>
      <c r="T29" s="21">
        <f t="shared" si="29"/>
        <v>0</v>
      </c>
      <c r="U29" s="65"/>
      <c r="V29" s="55"/>
      <c r="W29" s="50"/>
      <c r="X29" s="50">
        <f>(T29-U29-V29)/C29</f>
        <v>0</v>
      </c>
      <c r="Y29" s="50"/>
      <c r="Z29" s="50">
        <f t="shared" si="8"/>
        <v>0</v>
      </c>
      <c r="AA29" s="38"/>
      <c r="AB29" s="39"/>
      <c r="AC29" s="39"/>
    </row>
    <row r="30" spans="1:29" ht="42" customHeight="1" thickTop="1" thickBot="1" x14ac:dyDescent="0.3">
      <c r="A30" s="19" t="s">
        <v>10</v>
      </c>
      <c r="B30" s="28">
        <f t="shared" ref="B30:H30" si="30">SUM(B6:B29)</f>
        <v>172</v>
      </c>
      <c r="C30" s="28">
        <f t="shared" si="30"/>
        <v>46</v>
      </c>
      <c r="D30" s="28">
        <f t="shared" si="30"/>
        <v>218</v>
      </c>
      <c r="E30" s="28">
        <f t="shared" si="30"/>
        <v>99</v>
      </c>
      <c r="F30" s="28">
        <f t="shared" si="30"/>
        <v>0</v>
      </c>
      <c r="G30" s="28">
        <f t="shared" si="30"/>
        <v>75</v>
      </c>
      <c r="H30" s="28">
        <f t="shared" si="30"/>
        <v>0</v>
      </c>
      <c r="I30" s="29">
        <f>G30/E30</f>
        <v>0.75757575757575757</v>
      </c>
      <c r="J30" s="29">
        <f t="shared" si="7"/>
        <v>0</v>
      </c>
      <c r="K30" s="30">
        <f t="shared" ref="K30:P30" si="31">SUM(K6:K29)</f>
        <v>24</v>
      </c>
      <c r="L30" s="30">
        <f t="shared" si="31"/>
        <v>0</v>
      </c>
      <c r="M30" s="30">
        <f t="shared" si="31"/>
        <v>2</v>
      </c>
      <c r="N30" s="30">
        <f t="shared" si="31"/>
        <v>0</v>
      </c>
      <c r="O30" s="30">
        <f t="shared" si="31"/>
        <v>1</v>
      </c>
      <c r="P30" s="30">
        <f t="shared" si="31"/>
        <v>0</v>
      </c>
      <c r="Q30" s="28"/>
      <c r="R30" s="28"/>
      <c r="S30" s="28">
        <f>SUM(S6:S29)</f>
        <v>76</v>
      </c>
      <c r="T30" s="28">
        <f>SUM(T6:T29)</f>
        <v>0</v>
      </c>
      <c r="U30" s="28">
        <f>SUM(U6:U29)</f>
        <v>21</v>
      </c>
      <c r="V30" s="28">
        <f>SUM(V6:V29)</f>
        <v>0</v>
      </c>
      <c r="W30" s="51">
        <f t="shared" si="2"/>
        <v>0.31976744186046513</v>
      </c>
      <c r="X30" s="51">
        <f t="shared" si="19"/>
        <v>0</v>
      </c>
      <c r="Y30" s="51">
        <f>(S30-U30-V30)/E30</f>
        <v>0.55555555555555558</v>
      </c>
      <c r="Z30" s="51">
        <f t="shared" si="8"/>
        <v>0</v>
      </c>
    </row>
    <row r="31" spans="1:29" ht="42" customHeight="1" thickTop="1" x14ac:dyDescent="0.25">
      <c r="A31" s="79"/>
      <c r="B31" s="92" t="s">
        <v>31</v>
      </c>
      <c r="C31" s="92"/>
      <c r="D31" s="92"/>
      <c r="E31" s="66" t="s">
        <v>18</v>
      </c>
      <c r="F31" s="66"/>
      <c r="G31" s="66" t="s">
        <v>19</v>
      </c>
      <c r="H31" s="66"/>
      <c r="I31" s="76" t="s">
        <v>32</v>
      </c>
      <c r="J31" s="76"/>
      <c r="K31" s="81" t="s">
        <v>20</v>
      </c>
      <c r="L31" s="81"/>
      <c r="M31" s="77" t="s">
        <v>21</v>
      </c>
      <c r="N31" s="78"/>
      <c r="O31" s="77" t="s">
        <v>22</v>
      </c>
      <c r="P31" s="78"/>
      <c r="Q31" s="77" t="s">
        <v>23</v>
      </c>
      <c r="R31" s="78"/>
      <c r="S31" s="66" t="s">
        <v>35</v>
      </c>
      <c r="T31" s="66"/>
      <c r="U31" s="67" t="s">
        <v>24</v>
      </c>
      <c r="V31" s="68"/>
      <c r="W31" s="66" t="s">
        <v>27</v>
      </c>
      <c r="X31" s="66"/>
      <c r="Y31" s="66" t="s">
        <v>28</v>
      </c>
      <c r="Z31" s="66"/>
    </row>
    <row r="32" spans="1:29" ht="42" customHeight="1" x14ac:dyDescent="0.25">
      <c r="A32" s="79"/>
      <c r="B32" s="1" t="s">
        <v>9</v>
      </c>
      <c r="C32" s="1" t="s">
        <v>8</v>
      </c>
      <c r="D32" s="1" t="s">
        <v>6</v>
      </c>
      <c r="E32" s="1" t="s">
        <v>9</v>
      </c>
      <c r="F32" s="1" t="s">
        <v>8</v>
      </c>
      <c r="G32" s="1" t="s">
        <v>9</v>
      </c>
      <c r="H32" s="1" t="s">
        <v>8</v>
      </c>
      <c r="I32" s="8" t="s">
        <v>9</v>
      </c>
      <c r="J32" s="8" t="s">
        <v>8</v>
      </c>
      <c r="K32" s="40" t="s">
        <v>9</v>
      </c>
      <c r="L32" s="40" t="s">
        <v>8</v>
      </c>
      <c r="M32" s="8" t="s">
        <v>9</v>
      </c>
      <c r="N32" s="8" t="s">
        <v>8</v>
      </c>
      <c r="O32" s="8" t="s">
        <v>9</v>
      </c>
      <c r="P32" s="8" t="s">
        <v>8</v>
      </c>
      <c r="Q32" s="8" t="s">
        <v>9</v>
      </c>
      <c r="R32" s="8" t="s">
        <v>8</v>
      </c>
      <c r="S32" s="1" t="s">
        <v>9</v>
      </c>
      <c r="T32" s="1" t="s">
        <v>8</v>
      </c>
      <c r="U32" s="1" t="s">
        <v>25</v>
      </c>
      <c r="V32" s="1" t="s">
        <v>26</v>
      </c>
      <c r="W32" s="7" t="s">
        <v>9</v>
      </c>
      <c r="X32" s="7" t="s">
        <v>8</v>
      </c>
      <c r="Y32" s="7" t="s">
        <v>9</v>
      </c>
      <c r="Z32" s="7" t="s">
        <v>8</v>
      </c>
    </row>
    <row r="33" spans="1:26" ht="42" customHeight="1" thickBot="1" x14ac:dyDescent="0.3">
      <c r="A33" s="6" t="s">
        <v>60</v>
      </c>
      <c r="B33" s="21">
        <v>8</v>
      </c>
      <c r="C33" s="21">
        <v>1</v>
      </c>
      <c r="D33" s="21">
        <f t="shared" ref="D33:D53" si="32">B33+C33</f>
        <v>9</v>
      </c>
      <c r="E33" s="21">
        <v>3</v>
      </c>
      <c r="F33" s="21">
        <v>0</v>
      </c>
      <c r="G33" s="21">
        <v>2</v>
      </c>
      <c r="H33" s="21">
        <v>0</v>
      </c>
      <c r="I33" s="22">
        <f>IF(E33=0,0,G33/E33)</f>
        <v>0.66666666666666663</v>
      </c>
      <c r="J33" s="22">
        <f>IF(F33=0,0,H33/F33)</f>
        <v>0</v>
      </c>
      <c r="K33" s="27">
        <f>E33-G33</f>
        <v>1</v>
      </c>
      <c r="L33" s="27">
        <f t="shared" ref="L33:L54" si="33">F33-H33</f>
        <v>0</v>
      </c>
      <c r="M33" s="26">
        <v>0</v>
      </c>
      <c r="N33" s="26">
        <v>0</v>
      </c>
      <c r="O33" s="26">
        <v>0</v>
      </c>
      <c r="P33" s="26">
        <v>0</v>
      </c>
      <c r="Q33" s="26"/>
      <c r="R33" s="26"/>
      <c r="S33" s="21">
        <f>G33+O33</f>
        <v>2</v>
      </c>
      <c r="T33" s="21">
        <f t="shared" ref="S33:T53" si="34">H33+P33</f>
        <v>0</v>
      </c>
      <c r="U33" s="21">
        <v>1</v>
      </c>
      <c r="V33" s="25"/>
      <c r="W33" s="24">
        <f t="shared" ref="W33:W58" si="35">(S33-U33-V33)/B33</f>
        <v>0.125</v>
      </c>
      <c r="X33" s="24">
        <f>T33/C33</f>
        <v>0</v>
      </c>
      <c r="Y33" s="24">
        <f>IF(E33=0,0,(S33-U33-V33)/E33)</f>
        <v>0.33333333333333331</v>
      </c>
      <c r="Z33" s="24">
        <f>IF(F33=0,0,T33/F33)</f>
        <v>0</v>
      </c>
    </row>
    <row r="34" spans="1:26" ht="42" customHeight="1" thickTop="1" thickBot="1" x14ac:dyDescent="0.3">
      <c r="A34" s="6" t="s">
        <v>53</v>
      </c>
      <c r="B34" s="21">
        <v>5</v>
      </c>
      <c r="C34" s="21">
        <v>1</v>
      </c>
      <c r="D34" s="21">
        <f t="shared" si="32"/>
        <v>6</v>
      </c>
      <c r="E34" s="21">
        <v>0</v>
      </c>
      <c r="F34" s="21">
        <v>0</v>
      </c>
      <c r="G34" s="21">
        <v>0</v>
      </c>
      <c r="H34" s="21">
        <v>0</v>
      </c>
      <c r="I34" s="22">
        <f>IF(E34=0,0,G34/E34)</f>
        <v>0</v>
      </c>
      <c r="J34" s="22">
        <f>IF(F34=0,0,H34/F34)</f>
        <v>0</v>
      </c>
      <c r="K34" s="27">
        <f>E34-G34</f>
        <v>0</v>
      </c>
      <c r="L34" s="27">
        <f t="shared" si="33"/>
        <v>0</v>
      </c>
      <c r="M34" s="61">
        <v>0</v>
      </c>
      <c r="N34" s="61">
        <v>0</v>
      </c>
      <c r="O34" s="61">
        <v>0</v>
      </c>
      <c r="P34" s="61">
        <v>0</v>
      </c>
      <c r="Q34" s="61"/>
      <c r="R34" s="61"/>
      <c r="S34" s="21">
        <f>G34+O34</f>
        <v>0</v>
      </c>
      <c r="T34" s="21">
        <f t="shared" si="34"/>
        <v>0</v>
      </c>
      <c r="U34" s="21"/>
      <c r="V34" s="25"/>
      <c r="W34" s="24">
        <f t="shared" si="35"/>
        <v>0</v>
      </c>
      <c r="X34" s="24">
        <f>T34/C34</f>
        <v>0</v>
      </c>
      <c r="Y34" s="24">
        <f>IF(E34=0,0,(S34-U34-V34)/E34)</f>
        <v>0</v>
      </c>
      <c r="Z34" s="24">
        <f>IF(F34=0,0,T34/F34)</f>
        <v>0</v>
      </c>
    </row>
    <row r="35" spans="1:26" ht="42" customHeight="1" thickTop="1" thickBot="1" x14ac:dyDescent="0.3">
      <c r="A35" s="6" t="s">
        <v>43</v>
      </c>
      <c r="B35" s="21">
        <v>14</v>
      </c>
      <c r="C35" s="21">
        <v>1</v>
      </c>
      <c r="D35" s="21">
        <f>B35+C35</f>
        <v>15</v>
      </c>
      <c r="E35" s="21">
        <v>1</v>
      </c>
      <c r="F35" s="21">
        <v>0</v>
      </c>
      <c r="G35" s="21">
        <v>1</v>
      </c>
      <c r="H35" s="21">
        <v>0</v>
      </c>
      <c r="I35" s="22">
        <f>IF(E35=0,0,G35/E35)</f>
        <v>1</v>
      </c>
      <c r="J35" s="22">
        <f t="shared" ref="J35:J58" si="36">IF(F35=0,0,H35/F35)</f>
        <v>0</v>
      </c>
      <c r="K35" s="27">
        <f t="shared" ref="K35:K49" si="37">E35-G35</f>
        <v>0</v>
      </c>
      <c r="L35" s="27">
        <f>F35-H35</f>
        <v>0</v>
      </c>
      <c r="M35" s="26">
        <v>0</v>
      </c>
      <c r="N35" s="26">
        <v>0</v>
      </c>
      <c r="O35" s="26">
        <v>0</v>
      </c>
      <c r="P35" s="26">
        <v>0</v>
      </c>
      <c r="Q35" s="26"/>
      <c r="R35" s="26"/>
      <c r="S35" s="21">
        <f t="shared" si="34"/>
        <v>1</v>
      </c>
      <c r="T35" s="21">
        <f t="shared" si="34"/>
        <v>0</v>
      </c>
      <c r="U35" s="21">
        <v>1</v>
      </c>
      <c r="V35" s="25"/>
      <c r="W35" s="24">
        <f>(S35-U35-V35)/B35</f>
        <v>0</v>
      </c>
      <c r="X35" s="24">
        <f t="shared" ref="X35:X57" si="38">T35/C35</f>
        <v>0</v>
      </c>
      <c r="Y35" s="24">
        <f t="shared" ref="Y35:Y49" si="39">IF(E35=0,0,(S35-U35-V35)/E35)</f>
        <v>0</v>
      </c>
      <c r="Z35" s="24">
        <f t="shared" ref="Z35:Z58" si="40">IF(F35=0,0,T35/F35)</f>
        <v>0</v>
      </c>
    </row>
    <row r="36" spans="1:26" ht="42" customHeight="1" thickTop="1" thickBot="1" x14ac:dyDescent="0.3">
      <c r="A36" s="6" t="s">
        <v>61</v>
      </c>
      <c r="B36" s="21">
        <v>2</v>
      </c>
      <c r="C36" s="21">
        <v>1</v>
      </c>
      <c r="D36" s="21">
        <f t="shared" ref="D36:D37" si="41">B36+C36</f>
        <v>3</v>
      </c>
      <c r="E36" s="21">
        <v>0</v>
      </c>
      <c r="F36" s="21">
        <v>0</v>
      </c>
      <c r="G36" s="21">
        <v>0</v>
      </c>
      <c r="H36" s="21">
        <v>0</v>
      </c>
      <c r="I36" s="22">
        <f t="shared" ref="I36:I37" si="42">IF(E36=0,0,G36/E36)</f>
        <v>0</v>
      </c>
      <c r="J36" s="22">
        <f t="shared" si="36"/>
        <v>0</v>
      </c>
      <c r="K36" s="27">
        <f t="shared" si="37"/>
        <v>0</v>
      </c>
      <c r="L36" s="27">
        <f t="shared" ref="L36:L37" si="43">F36-H36</f>
        <v>0</v>
      </c>
      <c r="M36" s="61">
        <v>0</v>
      </c>
      <c r="N36" s="61">
        <v>0</v>
      </c>
      <c r="O36" s="61">
        <v>0</v>
      </c>
      <c r="P36" s="61">
        <v>0</v>
      </c>
      <c r="Q36" s="61"/>
      <c r="R36" s="61"/>
      <c r="S36" s="21">
        <f t="shared" si="34"/>
        <v>0</v>
      </c>
      <c r="T36" s="21">
        <f t="shared" si="34"/>
        <v>0</v>
      </c>
      <c r="U36" s="21"/>
      <c r="V36" s="25"/>
      <c r="W36" s="24">
        <f t="shared" ref="W36:W37" si="44">(S36-U36-V36)/B36</f>
        <v>0</v>
      </c>
      <c r="X36" s="24">
        <f t="shared" si="38"/>
        <v>0</v>
      </c>
      <c r="Y36" s="24">
        <f t="shared" si="39"/>
        <v>0</v>
      </c>
      <c r="Z36" s="24">
        <f t="shared" si="40"/>
        <v>0</v>
      </c>
    </row>
    <row r="37" spans="1:26" ht="42" customHeight="1" thickTop="1" thickBot="1" x14ac:dyDescent="0.3">
      <c r="A37" s="6" t="s">
        <v>62</v>
      </c>
      <c r="B37" s="21">
        <v>1</v>
      </c>
      <c r="C37" s="21">
        <v>1</v>
      </c>
      <c r="D37" s="21">
        <f t="shared" si="41"/>
        <v>2</v>
      </c>
      <c r="E37" s="21">
        <v>1</v>
      </c>
      <c r="F37" s="21">
        <v>0</v>
      </c>
      <c r="G37" s="21">
        <v>0</v>
      </c>
      <c r="H37" s="21">
        <v>0</v>
      </c>
      <c r="I37" s="22">
        <f t="shared" si="42"/>
        <v>0</v>
      </c>
      <c r="J37" s="22">
        <f t="shared" si="36"/>
        <v>0</v>
      </c>
      <c r="K37" s="27">
        <f t="shared" si="37"/>
        <v>1</v>
      </c>
      <c r="L37" s="27">
        <f t="shared" si="43"/>
        <v>0</v>
      </c>
      <c r="M37" s="61">
        <v>0</v>
      </c>
      <c r="N37" s="61">
        <v>0</v>
      </c>
      <c r="O37" s="61">
        <v>0</v>
      </c>
      <c r="P37" s="61">
        <v>0</v>
      </c>
      <c r="Q37" s="61"/>
      <c r="R37" s="61"/>
      <c r="S37" s="21">
        <f t="shared" si="34"/>
        <v>0</v>
      </c>
      <c r="T37" s="21">
        <f t="shared" si="34"/>
        <v>0</v>
      </c>
      <c r="U37" s="21"/>
      <c r="V37" s="25"/>
      <c r="W37" s="24">
        <f t="shared" si="44"/>
        <v>0</v>
      </c>
      <c r="X37" s="24">
        <f t="shared" si="38"/>
        <v>0</v>
      </c>
      <c r="Y37" s="24">
        <f t="shared" si="39"/>
        <v>0</v>
      </c>
      <c r="Z37" s="24">
        <f t="shared" si="40"/>
        <v>0</v>
      </c>
    </row>
    <row r="38" spans="1:26" ht="42" customHeight="1" thickTop="1" thickBot="1" x14ac:dyDescent="0.3">
      <c r="A38" s="6" t="s">
        <v>54</v>
      </c>
      <c r="B38" s="21">
        <v>4</v>
      </c>
      <c r="C38" s="21">
        <v>1</v>
      </c>
      <c r="D38" s="21">
        <f>B38+C38</f>
        <v>5</v>
      </c>
      <c r="E38" s="21">
        <v>0</v>
      </c>
      <c r="F38" s="21">
        <v>0</v>
      </c>
      <c r="G38" s="21">
        <v>0</v>
      </c>
      <c r="H38" s="21">
        <v>0</v>
      </c>
      <c r="I38" s="22">
        <f>IF(E38=0,0,G38/E38)</f>
        <v>0</v>
      </c>
      <c r="J38" s="22">
        <f t="shared" ref="J38:J43" si="45">IF(F38=0,0,H38/F38)</f>
        <v>0</v>
      </c>
      <c r="K38" s="27">
        <f t="shared" ref="K38:K43" si="46">E38-G38</f>
        <v>0</v>
      </c>
      <c r="L38" s="27">
        <f>F38-H38</f>
        <v>0</v>
      </c>
      <c r="M38" s="52">
        <v>0</v>
      </c>
      <c r="N38" s="52">
        <v>0</v>
      </c>
      <c r="O38" s="52">
        <v>0</v>
      </c>
      <c r="P38" s="52">
        <v>0</v>
      </c>
      <c r="Q38" s="52"/>
      <c r="R38" s="52"/>
      <c r="S38" s="21">
        <f t="shared" ref="S38:S43" si="47">G38+O38</f>
        <v>0</v>
      </c>
      <c r="T38" s="21">
        <f t="shared" ref="T38:T43" si="48">H38+P38</f>
        <v>0</v>
      </c>
      <c r="U38" s="21"/>
      <c r="V38" s="25"/>
      <c r="W38" s="24">
        <f>(S38-U38-V38)/B38</f>
        <v>0</v>
      </c>
      <c r="X38" s="24">
        <f t="shared" ref="X38:X43" si="49">T38/C38</f>
        <v>0</v>
      </c>
      <c r="Y38" s="24">
        <f t="shared" ref="Y38:Y43" si="50">IF(E38=0,0,(S38-U38-V38)/E38)</f>
        <v>0</v>
      </c>
      <c r="Z38" s="24">
        <f t="shared" ref="Z38:Z43" si="51">IF(F38=0,0,T38/F38)</f>
        <v>0</v>
      </c>
    </row>
    <row r="39" spans="1:26" ht="42" customHeight="1" thickTop="1" thickBot="1" x14ac:dyDescent="0.3">
      <c r="A39" s="6" t="s">
        <v>55</v>
      </c>
      <c r="B39" s="21">
        <v>11</v>
      </c>
      <c r="C39" s="21">
        <v>1</v>
      </c>
      <c r="D39" s="21">
        <f t="shared" ref="D39:D43" si="52">B39+C39</f>
        <v>12</v>
      </c>
      <c r="E39" s="56">
        <v>0</v>
      </c>
      <c r="F39" s="56">
        <v>0</v>
      </c>
      <c r="G39" s="21">
        <v>0</v>
      </c>
      <c r="H39" s="21">
        <v>0</v>
      </c>
      <c r="I39" s="22">
        <f t="shared" ref="I39:I43" si="53">IF(E39=0,0,G39/E39)</f>
        <v>0</v>
      </c>
      <c r="J39" s="22">
        <f t="shared" si="45"/>
        <v>0</v>
      </c>
      <c r="K39" s="27">
        <f t="shared" si="46"/>
        <v>0</v>
      </c>
      <c r="L39" s="27">
        <f t="shared" ref="L39:L43" si="54">F39-H39</f>
        <v>0</v>
      </c>
      <c r="M39" s="58">
        <v>0</v>
      </c>
      <c r="N39" s="58">
        <v>0</v>
      </c>
      <c r="O39" s="58">
        <v>0</v>
      </c>
      <c r="P39" s="58">
        <v>0</v>
      </c>
      <c r="Q39" s="58"/>
      <c r="R39" s="58"/>
      <c r="S39" s="21">
        <f t="shared" si="47"/>
        <v>0</v>
      </c>
      <c r="T39" s="21">
        <f t="shared" si="48"/>
        <v>0</v>
      </c>
      <c r="U39" s="21"/>
      <c r="V39" s="25"/>
      <c r="W39" s="24">
        <f t="shared" ref="W39:W43" si="55">(S39-U39-V39)/B39</f>
        <v>0</v>
      </c>
      <c r="X39" s="24">
        <f t="shared" si="49"/>
        <v>0</v>
      </c>
      <c r="Y39" s="24">
        <f t="shared" si="50"/>
        <v>0</v>
      </c>
      <c r="Z39" s="24">
        <f t="shared" si="51"/>
        <v>0</v>
      </c>
    </row>
    <row r="40" spans="1:26" ht="42" customHeight="1" thickTop="1" thickBot="1" x14ac:dyDescent="0.3">
      <c r="A40" s="6" t="s">
        <v>56</v>
      </c>
      <c r="B40" s="21">
        <v>5</v>
      </c>
      <c r="C40" s="21">
        <v>1</v>
      </c>
      <c r="D40" s="21">
        <f t="shared" si="52"/>
        <v>6</v>
      </c>
      <c r="E40" s="56">
        <v>0</v>
      </c>
      <c r="F40" s="56">
        <v>0</v>
      </c>
      <c r="G40" s="21">
        <v>0</v>
      </c>
      <c r="H40" s="21">
        <v>0</v>
      </c>
      <c r="I40" s="22">
        <f t="shared" si="53"/>
        <v>0</v>
      </c>
      <c r="J40" s="22">
        <f t="shared" si="45"/>
        <v>0</v>
      </c>
      <c r="K40" s="27">
        <f t="shared" si="46"/>
        <v>0</v>
      </c>
      <c r="L40" s="27">
        <f t="shared" si="54"/>
        <v>0</v>
      </c>
      <c r="M40" s="58">
        <v>0</v>
      </c>
      <c r="N40" s="58">
        <v>0</v>
      </c>
      <c r="O40" s="58">
        <v>0</v>
      </c>
      <c r="P40" s="58">
        <v>0</v>
      </c>
      <c r="Q40" s="58"/>
      <c r="R40" s="58"/>
      <c r="S40" s="21">
        <f t="shared" si="47"/>
        <v>0</v>
      </c>
      <c r="T40" s="21">
        <f t="shared" si="48"/>
        <v>0</v>
      </c>
      <c r="U40" s="21"/>
      <c r="V40" s="25"/>
      <c r="W40" s="24">
        <f t="shared" si="55"/>
        <v>0</v>
      </c>
      <c r="X40" s="24">
        <f t="shared" si="49"/>
        <v>0</v>
      </c>
      <c r="Y40" s="24">
        <f t="shared" si="50"/>
        <v>0</v>
      </c>
      <c r="Z40" s="24">
        <f t="shared" si="51"/>
        <v>0</v>
      </c>
    </row>
    <row r="41" spans="1:26" ht="42" customHeight="1" thickTop="1" thickBot="1" x14ac:dyDescent="0.3">
      <c r="A41" s="6" t="s">
        <v>72</v>
      </c>
      <c r="B41" s="21">
        <v>2</v>
      </c>
      <c r="C41" s="21">
        <v>1</v>
      </c>
      <c r="D41" s="21">
        <f t="shared" si="52"/>
        <v>3</v>
      </c>
      <c r="E41" s="62">
        <v>0</v>
      </c>
      <c r="F41" s="62">
        <v>0</v>
      </c>
      <c r="G41" s="21">
        <v>0</v>
      </c>
      <c r="H41" s="21">
        <v>0</v>
      </c>
      <c r="I41" s="22">
        <f t="shared" si="53"/>
        <v>0</v>
      </c>
      <c r="J41" s="22">
        <f t="shared" si="45"/>
        <v>0</v>
      </c>
      <c r="K41" s="27">
        <f t="shared" si="46"/>
        <v>0</v>
      </c>
      <c r="L41" s="27">
        <f t="shared" si="54"/>
        <v>0</v>
      </c>
      <c r="M41" s="63">
        <v>0</v>
      </c>
      <c r="N41" s="63">
        <v>0</v>
      </c>
      <c r="O41" s="63">
        <v>0</v>
      </c>
      <c r="P41" s="63">
        <v>0</v>
      </c>
      <c r="Q41" s="63"/>
      <c r="R41" s="63"/>
      <c r="S41" s="21">
        <f t="shared" si="47"/>
        <v>0</v>
      </c>
      <c r="T41" s="21">
        <f t="shared" si="48"/>
        <v>0</v>
      </c>
      <c r="U41" s="21"/>
      <c r="V41" s="25"/>
      <c r="W41" s="24">
        <f t="shared" si="55"/>
        <v>0</v>
      </c>
      <c r="X41" s="24">
        <f t="shared" si="49"/>
        <v>0</v>
      </c>
      <c r="Y41" s="24">
        <f t="shared" si="50"/>
        <v>0</v>
      </c>
      <c r="Z41" s="24">
        <f t="shared" si="51"/>
        <v>0</v>
      </c>
    </row>
    <row r="42" spans="1:26" ht="42" customHeight="1" thickTop="1" thickBot="1" x14ac:dyDescent="0.3">
      <c r="A42" s="6" t="s">
        <v>57</v>
      </c>
      <c r="B42" s="21">
        <v>6</v>
      </c>
      <c r="C42" s="21">
        <v>1</v>
      </c>
      <c r="D42" s="21">
        <f t="shared" si="52"/>
        <v>7</v>
      </c>
      <c r="E42" s="56">
        <v>0</v>
      </c>
      <c r="F42" s="56">
        <v>0</v>
      </c>
      <c r="G42" s="21">
        <v>0</v>
      </c>
      <c r="H42" s="21">
        <v>0</v>
      </c>
      <c r="I42" s="22">
        <f t="shared" si="53"/>
        <v>0</v>
      </c>
      <c r="J42" s="22">
        <f t="shared" si="45"/>
        <v>0</v>
      </c>
      <c r="K42" s="27">
        <f t="shared" si="46"/>
        <v>0</v>
      </c>
      <c r="L42" s="27">
        <f t="shared" si="54"/>
        <v>0</v>
      </c>
      <c r="M42" s="58">
        <v>0</v>
      </c>
      <c r="N42" s="58">
        <v>0</v>
      </c>
      <c r="O42" s="58">
        <v>0</v>
      </c>
      <c r="P42" s="58">
        <v>0</v>
      </c>
      <c r="Q42" s="58"/>
      <c r="R42" s="58"/>
      <c r="S42" s="21">
        <f t="shared" si="47"/>
        <v>0</v>
      </c>
      <c r="T42" s="21">
        <f t="shared" si="48"/>
        <v>0</v>
      </c>
      <c r="U42" s="21"/>
      <c r="V42" s="25"/>
      <c r="W42" s="24">
        <f t="shared" si="55"/>
        <v>0</v>
      </c>
      <c r="X42" s="24">
        <f t="shared" si="49"/>
        <v>0</v>
      </c>
      <c r="Y42" s="24">
        <f t="shared" si="50"/>
        <v>0</v>
      </c>
      <c r="Z42" s="24">
        <f t="shared" si="51"/>
        <v>0</v>
      </c>
    </row>
    <row r="43" spans="1:26" ht="42" customHeight="1" thickTop="1" thickBot="1" x14ac:dyDescent="0.3">
      <c r="A43" s="6" t="s">
        <v>63</v>
      </c>
      <c r="B43" s="21">
        <v>10</v>
      </c>
      <c r="C43" s="21">
        <v>1</v>
      </c>
      <c r="D43" s="21">
        <f t="shared" si="52"/>
        <v>11</v>
      </c>
      <c r="E43" s="60">
        <v>1</v>
      </c>
      <c r="F43" s="60">
        <v>0</v>
      </c>
      <c r="G43" s="21">
        <v>1</v>
      </c>
      <c r="H43" s="21">
        <v>0</v>
      </c>
      <c r="I43" s="22">
        <f t="shared" si="53"/>
        <v>1</v>
      </c>
      <c r="J43" s="22">
        <f t="shared" si="45"/>
        <v>0</v>
      </c>
      <c r="K43" s="27">
        <f t="shared" si="46"/>
        <v>0</v>
      </c>
      <c r="L43" s="27">
        <f t="shared" si="54"/>
        <v>0</v>
      </c>
      <c r="M43" s="61">
        <v>0</v>
      </c>
      <c r="N43" s="61">
        <v>0</v>
      </c>
      <c r="O43" s="61">
        <v>0</v>
      </c>
      <c r="P43" s="61">
        <v>0</v>
      </c>
      <c r="Q43" s="61"/>
      <c r="R43" s="61"/>
      <c r="S43" s="21">
        <f t="shared" si="47"/>
        <v>1</v>
      </c>
      <c r="T43" s="21">
        <f t="shared" si="48"/>
        <v>0</v>
      </c>
      <c r="U43" s="21"/>
      <c r="V43" s="25"/>
      <c r="W43" s="24">
        <f t="shared" si="55"/>
        <v>0.1</v>
      </c>
      <c r="X43" s="24">
        <f t="shared" si="49"/>
        <v>0</v>
      </c>
      <c r="Y43" s="24">
        <f t="shared" si="50"/>
        <v>1</v>
      </c>
      <c r="Z43" s="24">
        <f t="shared" si="51"/>
        <v>0</v>
      </c>
    </row>
    <row r="44" spans="1:26" s="43" customFormat="1" ht="42" customHeight="1" thickTop="1" thickBot="1" x14ac:dyDescent="0.3">
      <c r="A44" s="6" t="s">
        <v>44</v>
      </c>
      <c r="B44" s="41">
        <v>7</v>
      </c>
      <c r="C44" s="41">
        <v>1</v>
      </c>
      <c r="D44" s="21">
        <f t="shared" si="32"/>
        <v>8</v>
      </c>
      <c r="E44" s="47">
        <v>0</v>
      </c>
      <c r="F44" s="47">
        <v>0</v>
      </c>
      <c r="G44" s="41">
        <v>0</v>
      </c>
      <c r="H44" s="41">
        <v>0</v>
      </c>
      <c r="I44" s="22">
        <f t="shared" ref="I44:I49" si="56">IF(E44=0,0,G44/E44)</f>
        <v>0</v>
      </c>
      <c r="J44" s="22">
        <f t="shared" si="36"/>
        <v>0</v>
      </c>
      <c r="K44" s="27">
        <f t="shared" si="37"/>
        <v>0</v>
      </c>
      <c r="L44" s="45">
        <f>F44-H44</f>
        <v>0</v>
      </c>
      <c r="M44" s="42">
        <v>0</v>
      </c>
      <c r="N44" s="42">
        <v>0</v>
      </c>
      <c r="O44" s="42">
        <v>0</v>
      </c>
      <c r="P44" s="42">
        <v>0</v>
      </c>
      <c r="Q44" s="42"/>
      <c r="R44" s="42"/>
      <c r="S44" s="21">
        <f t="shared" si="34"/>
        <v>0</v>
      </c>
      <c r="T44" s="21">
        <f t="shared" si="34"/>
        <v>0</v>
      </c>
      <c r="U44" s="41"/>
      <c r="V44" s="46"/>
      <c r="W44" s="44">
        <f>(S44-U44-V44)/B44</f>
        <v>0</v>
      </c>
      <c r="X44" s="24">
        <f t="shared" si="38"/>
        <v>0</v>
      </c>
      <c r="Y44" s="24">
        <f t="shared" si="39"/>
        <v>0</v>
      </c>
      <c r="Z44" s="24">
        <f t="shared" si="40"/>
        <v>0</v>
      </c>
    </row>
    <row r="45" spans="1:26" ht="42" customHeight="1" thickTop="1" thickBot="1" x14ac:dyDescent="0.3">
      <c r="A45" s="6" t="s">
        <v>37</v>
      </c>
      <c r="B45" s="21">
        <v>10</v>
      </c>
      <c r="C45" s="21">
        <v>1</v>
      </c>
      <c r="D45" s="21">
        <f t="shared" si="32"/>
        <v>11</v>
      </c>
      <c r="E45" s="69">
        <v>0</v>
      </c>
      <c r="F45" s="69">
        <v>0</v>
      </c>
      <c r="G45" s="21">
        <v>0</v>
      </c>
      <c r="H45" s="21">
        <v>0</v>
      </c>
      <c r="I45" s="22">
        <f t="shared" ref="I45:J48" si="57">G45/B45</f>
        <v>0</v>
      </c>
      <c r="J45" s="22">
        <f t="shared" si="57"/>
        <v>0</v>
      </c>
      <c r="K45" s="27">
        <f>B45-G45</f>
        <v>10</v>
      </c>
      <c r="L45" s="27">
        <f t="shared" si="33"/>
        <v>0</v>
      </c>
      <c r="M45" s="69">
        <v>0</v>
      </c>
      <c r="N45" s="69">
        <v>0</v>
      </c>
      <c r="O45" s="26">
        <v>0</v>
      </c>
      <c r="P45" s="26">
        <v>0</v>
      </c>
      <c r="Q45" s="26"/>
      <c r="R45" s="26"/>
      <c r="S45" s="21">
        <f t="shared" si="34"/>
        <v>0</v>
      </c>
      <c r="T45" s="21">
        <f t="shared" si="34"/>
        <v>0</v>
      </c>
      <c r="U45" s="21"/>
      <c r="V45" s="25"/>
      <c r="W45" s="24">
        <f t="shared" si="35"/>
        <v>0</v>
      </c>
      <c r="X45" s="24">
        <f t="shared" si="38"/>
        <v>0</v>
      </c>
      <c r="Y45" s="24">
        <f>IF(B45=0,0,(S45-U45-V45)/B45)</f>
        <v>0</v>
      </c>
      <c r="Z45" s="24">
        <f t="shared" si="40"/>
        <v>0</v>
      </c>
    </row>
    <row r="46" spans="1:26" ht="42" customHeight="1" thickTop="1" thickBot="1" x14ac:dyDescent="0.3">
      <c r="A46" s="6" t="s">
        <v>64</v>
      </c>
      <c r="B46" s="21">
        <v>3</v>
      </c>
      <c r="C46" s="21">
        <v>1</v>
      </c>
      <c r="D46" s="21">
        <f t="shared" si="32"/>
        <v>4</v>
      </c>
      <c r="E46" s="70"/>
      <c r="F46" s="70"/>
      <c r="G46" s="21">
        <v>0</v>
      </c>
      <c r="H46" s="21">
        <v>0</v>
      </c>
      <c r="I46" s="22">
        <f t="shared" si="57"/>
        <v>0</v>
      </c>
      <c r="J46" s="22">
        <f t="shared" si="57"/>
        <v>0</v>
      </c>
      <c r="K46" s="27">
        <f>B46-G46</f>
        <v>3</v>
      </c>
      <c r="L46" s="27">
        <f t="shared" si="33"/>
        <v>0</v>
      </c>
      <c r="M46" s="70"/>
      <c r="N46" s="70"/>
      <c r="O46" s="61">
        <v>0</v>
      </c>
      <c r="P46" s="61">
        <v>0</v>
      </c>
      <c r="Q46" s="61"/>
      <c r="R46" s="61"/>
      <c r="S46" s="21">
        <f t="shared" ref="S46" si="58">G46+O46</f>
        <v>0</v>
      </c>
      <c r="T46" s="21">
        <f t="shared" ref="T46" si="59">H46+P46</f>
        <v>0</v>
      </c>
      <c r="U46" s="21"/>
      <c r="V46" s="25"/>
      <c r="W46" s="24">
        <f t="shared" si="35"/>
        <v>0</v>
      </c>
      <c r="X46" s="24">
        <f t="shared" si="38"/>
        <v>0</v>
      </c>
      <c r="Y46" s="24">
        <f>IF(B46=0,0,(S46-U46-V46)/B46)</f>
        <v>0</v>
      </c>
      <c r="Z46" s="24">
        <f t="shared" si="40"/>
        <v>0</v>
      </c>
    </row>
    <row r="47" spans="1:26" ht="42" customHeight="1" thickTop="1" thickBot="1" x14ac:dyDescent="0.3">
      <c r="A47" s="6" t="s">
        <v>65</v>
      </c>
      <c r="B47" s="21">
        <v>6</v>
      </c>
      <c r="C47" s="21">
        <v>1</v>
      </c>
      <c r="D47" s="21">
        <f t="shared" si="32"/>
        <v>7</v>
      </c>
      <c r="E47" s="70"/>
      <c r="F47" s="70"/>
      <c r="G47" s="21">
        <v>0</v>
      </c>
      <c r="H47" s="21">
        <v>0</v>
      </c>
      <c r="I47" s="22">
        <f t="shared" si="57"/>
        <v>0</v>
      </c>
      <c r="J47" s="22">
        <f t="shared" si="57"/>
        <v>0</v>
      </c>
      <c r="K47" s="27">
        <f>B47-G47</f>
        <v>6</v>
      </c>
      <c r="L47" s="27">
        <f t="shared" si="33"/>
        <v>0</v>
      </c>
      <c r="M47" s="70"/>
      <c r="N47" s="70"/>
      <c r="O47" s="26">
        <v>0</v>
      </c>
      <c r="P47" s="26">
        <v>0</v>
      </c>
      <c r="Q47" s="26"/>
      <c r="R47" s="26"/>
      <c r="S47" s="21">
        <f t="shared" si="34"/>
        <v>0</v>
      </c>
      <c r="T47" s="21">
        <f t="shared" si="34"/>
        <v>0</v>
      </c>
      <c r="U47" s="21"/>
      <c r="V47" s="25"/>
      <c r="W47" s="24">
        <f t="shared" si="35"/>
        <v>0</v>
      </c>
      <c r="X47" s="24">
        <f t="shared" si="38"/>
        <v>0</v>
      </c>
      <c r="Y47" s="24">
        <f>IF(B47=0,0,(S47-U47-V47)/B47)</f>
        <v>0</v>
      </c>
      <c r="Z47" s="24">
        <f t="shared" si="40"/>
        <v>0</v>
      </c>
    </row>
    <row r="48" spans="1:26" ht="42" customHeight="1" thickTop="1" thickBot="1" x14ac:dyDescent="0.3">
      <c r="A48" s="6" t="s">
        <v>38</v>
      </c>
      <c r="B48" s="21">
        <v>2</v>
      </c>
      <c r="C48" s="21">
        <v>1</v>
      </c>
      <c r="D48" s="21">
        <f t="shared" si="32"/>
        <v>3</v>
      </c>
      <c r="E48" s="71"/>
      <c r="F48" s="71"/>
      <c r="G48" s="21">
        <v>0</v>
      </c>
      <c r="H48" s="21">
        <v>0</v>
      </c>
      <c r="I48" s="22">
        <f t="shared" si="57"/>
        <v>0</v>
      </c>
      <c r="J48" s="22">
        <f t="shared" si="57"/>
        <v>0</v>
      </c>
      <c r="K48" s="27">
        <f>B48-G48</f>
        <v>2</v>
      </c>
      <c r="L48" s="27">
        <f t="shared" si="33"/>
        <v>0</v>
      </c>
      <c r="M48" s="71"/>
      <c r="N48" s="71"/>
      <c r="O48" s="58">
        <v>0</v>
      </c>
      <c r="P48" s="58">
        <v>0</v>
      </c>
      <c r="Q48" s="58"/>
      <c r="R48" s="58"/>
      <c r="S48" s="21">
        <f t="shared" si="34"/>
        <v>0</v>
      </c>
      <c r="T48" s="21">
        <f t="shared" si="34"/>
        <v>0</v>
      </c>
      <c r="U48" s="21"/>
      <c r="V48" s="25"/>
      <c r="W48" s="24">
        <f t="shared" si="35"/>
        <v>0</v>
      </c>
      <c r="X48" s="24">
        <f t="shared" si="38"/>
        <v>0</v>
      </c>
      <c r="Y48" s="24">
        <f>IF(B48=0,0,(S48-U48-V48)/B48)</f>
        <v>0</v>
      </c>
      <c r="Z48" s="24">
        <f t="shared" si="40"/>
        <v>0</v>
      </c>
    </row>
    <row r="49" spans="1:26" ht="42" customHeight="1" thickTop="1" thickBot="1" x14ac:dyDescent="0.3">
      <c r="A49" s="6" t="s">
        <v>58</v>
      </c>
      <c r="B49" s="21">
        <v>8</v>
      </c>
      <c r="C49" s="21">
        <v>1</v>
      </c>
      <c r="D49" s="21">
        <f t="shared" si="32"/>
        <v>9</v>
      </c>
      <c r="E49" s="56">
        <v>1</v>
      </c>
      <c r="F49" s="56">
        <v>0</v>
      </c>
      <c r="G49" s="21">
        <v>1</v>
      </c>
      <c r="H49" s="21">
        <v>0</v>
      </c>
      <c r="I49" s="22">
        <f t="shared" si="56"/>
        <v>1</v>
      </c>
      <c r="J49" s="22">
        <f t="shared" si="36"/>
        <v>0</v>
      </c>
      <c r="K49" s="27">
        <f t="shared" si="37"/>
        <v>0</v>
      </c>
      <c r="L49" s="27">
        <f t="shared" si="33"/>
        <v>0</v>
      </c>
      <c r="M49" s="57">
        <v>0</v>
      </c>
      <c r="N49" s="57">
        <v>0</v>
      </c>
      <c r="O49" s="58">
        <v>0</v>
      </c>
      <c r="P49" s="58">
        <v>0</v>
      </c>
      <c r="Q49" s="58"/>
      <c r="R49" s="58"/>
      <c r="S49" s="21">
        <f t="shared" si="34"/>
        <v>1</v>
      </c>
      <c r="T49" s="21">
        <f t="shared" si="34"/>
        <v>0</v>
      </c>
      <c r="U49" s="21"/>
      <c r="V49" s="25"/>
      <c r="W49" s="24">
        <f t="shared" si="35"/>
        <v>0.125</v>
      </c>
      <c r="X49" s="24">
        <f t="shared" si="38"/>
        <v>0</v>
      </c>
      <c r="Y49" s="24">
        <f t="shared" si="39"/>
        <v>1</v>
      </c>
      <c r="Z49" s="24">
        <f t="shared" si="40"/>
        <v>0</v>
      </c>
    </row>
    <row r="50" spans="1:26" ht="42" customHeight="1" thickTop="1" thickBot="1" x14ac:dyDescent="0.3">
      <c r="A50" s="6" t="s">
        <v>39</v>
      </c>
      <c r="B50" s="21">
        <v>2</v>
      </c>
      <c r="C50" s="21">
        <v>1</v>
      </c>
      <c r="D50" s="21">
        <f t="shared" si="32"/>
        <v>3</v>
      </c>
      <c r="E50" s="69">
        <v>0</v>
      </c>
      <c r="F50" s="69">
        <v>0</v>
      </c>
      <c r="G50" s="21">
        <v>0</v>
      </c>
      <c r="H50" s="21">
        <v>0</v>
      </c>
      <c r="I50" s="22">
        <f t="shared" ref="I50:J53" si="60">G50/B50</f>
        <v>0</v>
      </c>
      <c r="J50" s="22">
        <f t="shared" si="60"/>
        <v>0</v>
      </c>
      <c r="K50" s="27">
        <f>B50-G50</f>
        <v>2</v>
      </c>
      <c r="L50" s="27">
        <f t="shared" si="33"/>
        <v>0</v>
      </c>
      <c r="M50" s="69">
        <v>0</v>
      </c>
      <c r="N50" s="69">
        <v>0</v>
      </c>
      <c r="O50" s="26">
        <v>0</v>
      </c>
      <c r="P50" s="26">
        <v>0</v>
      </c>
      <c r="Q50" s="26"/>
      <c r="R50" s="26"/>
      <c r="S50" s="21">
        <f t="shared" si="34"/>
        <v>0</v>
      </c>
      <c r="T50" s="21">
        <f t="shared" si="34"/>
        <v>0</v>
      </c>
      <c r="U50" s="21"/>
      <c r="V50" s="25"/>
      <c r="W50" s="24">
        <f t="shared" si="35"/>
        <v>0</v>
      </c>
      <c r="X50" s="24">
        <f t="shared" si="38"/>
        <v>0</v>
      </c>
      <c r="Y50" s="24">
        <f>IF(B50=0,0,(S50-U50-V50)/B50)</f>
        <v>0</v>
      </c>
      <c r="Z50" s="24">
        <f t="shared" si="40"/>
        <v>0</v>
      </c>
    </row>
    <row r="51" spans="1:26" ht="42" customHeight="1" thickTop="1" thickBot="1" x14ac:dyDescent="0.3">
      <c r="A51" s="6" t="s">
        <v>40</v>
      </c>
      <c r="B51" s="21">
        <v>2</v>
      </c>
      <c r="C51" s="21">
        <v>1</v>
      </c>
      <c r="D51" s="21">
        <f t="shared" si="32"/>
        <v>3</v>
      </c>
      <c r="E51" s="90"/>
      <c r="F51" s="90"/>
      <c r="G51" s="21">
        <v>0</v>
      </c>
      <c r="H51" s="21">
        <v>0</v>
      </c>
      <c r="I51" s="22">
        <f t="shared" si="60"/>
        <v>0</v>
      </c>
      <c r="J51" s="22">
        <f t="shared" si="60"/>
        <v>0</v>
      </c>
      <c r="K51" s="27">
        <f>B51-G51</f>
        <v>2</v>
      </c>
      <c r="L51" s="27">
        <f t="shared" si="33"/>
        <v>0</v>
      </c>
      <c r="M51" s="90"/>
      <c r="N51" s="90"/>
      <c r="O51" s="26">
        <v>0</v>
      </c>
      <c r="P51" s="26">
        <v>0</v>
      </c>
      <c r="Q51" s="26"/>
      <c r="R51" s="26"/>
      <c r="S51" s="21">
        <f t="shared" si="34"/>
        <v>0</v>
      </c>
      <c r="T51" s="21">
        <f t="shared" si="34"/>
        <v>0</v>
      </c>
      <c r="U51" s="21"/>
      <c r="V51" s="25"/>
      <c r="W51" s="24">
        <f t="shared" si="35"/>
        <v>0</v>
      </c>
      <c r="X51" s="24">
        <f t="shared" si="38"/>
        <v>0</v>
      </c>
      <c r="Y51" s="24">
        <f>IF(B51=0,0,(S51-U51-V51)/B51)</f>
        <v>0</v>
      </c>
      <c r="Z51" s="24">
        <f t="shared" si="40"/>
        <v>0</v>
      </c>
    </row>
    <row r="52" spans="1:26" ht="42" customHeight="1" thickTop="1" thickBot="1" x14ac:dyDescent="0.3">
      <c r="A52" s="6" t="s">
        <v>41</v>
      </c>
      <c r="B52" s="21">
        <v>9</v>
      </c>
      <c r="C52" s="21">
        <v>1</v>
      </c>
      <c r="D52" s="21">
        <f t="shared" si="32"/>
        <v>10</v>
      </c>
      <c r="E52" s="91"/>
      <c r="F52" s="91"/>
      <c r="G52" s="21">
        <v>0</v>
      </c>
      <c r="H52" s="21">
        <v>0</v>
      </c>
      <c r="I52" s="22">
        <f t="shared" si="60"/>
        <v>0</v>
      </c>
      <c r="J52" s="22">
        <f t="shared" si="60"/>
        <v>0</v>
      </c>
      <c r="K52" s="27">
        <f>B52-G52</f>
        <v>9</v>
      </c>
      <c r="L52" s="27">
        <f t="shared" si="33"/>
        <v>0</v>
      </c>
      <c r="M52" s="91"/>
      <c r="N52" s="91"/>
      <c r="O52" s="26">
        <v>0</v>
      </c>
      <c r="P52" s="26">
        <v>0</v>
      </c>
      <c r="Q52" s="26"/>
      <c r="R52" s="26"/>
      <c r="S52" s="21">
        <f t="shared" si="34"/>
        <v>0</v>
      </c>
      <c r="T52" s="21">
        <f t="shared" si="34"/>
        <v>0</v>
      </c>
      <c r="U52" s="21"/>
      <c r="V52" s="25"/>
      <c r="W52" s="24">
        <f t="shared" si="35"/>
        <v>0</v>
      </c>
      <c r="X52" s="24">
        <f t="shared" si="38"/>
        <v>0</v>
      </c>
      <c r="Y52" s="24">
        <f>IF(B52=0,0,(S52-U52-V52)/B52)</f>
        <v>0</v>
      </c>
      <c r="Z52" s="24">
        <f t="shared" si="40"/>
        <v>0</v>
      </c>
    </row>
    <row r="53" spans="1:26" ht="42" customHeight="1" thickTop="1" thickBot="1" x14ac:dyDescent="0.3">
      <c r="A53" s="6" t="s">
        <v>59</v>
      </c>
      <c r="B53" s="21">
        <v>2</v>
      </c>
      <c r="C53" s="21">
        <v>1</v>
      </c>
      <c r="D53" s="21">
        <f t="shared" si="32"/>
        <v>3</v>
      </c>
      <c r="E53" s="21">
        <v>0</v>
      </c>
      <c r="F53" s="21">
        <v>0</v>
      </c>
      <c r="G53" s="21">
        <v>0</v>
      </c>
      <c r="H53" s="21">
        <v>0</v>
      </c>
      <c r="I53" s="22">
        <f t="shared" si="60"/>
        <v>0</v>
      </c>
      <c r="J53" s="22">
        <f t="shared" si="60"/>
        <v>0</v>
      </c>
      <c r="K53" s="27">
        <f>E53-G53</f>
        <v>0</v>
      </c>
      <c r="L53" s="27">
        <f t="shared" si="33"/>
        <v>0</v>
      </c>
      <c r="M53" s="61">
        <v>0</v>
      </c>
      <c r="N53" s="61">
        <v>0</v>
      </c>
      <c r="O53" s="61">
        <v>0</v>
      </c>
      <c r="P53" s="61">
        <v>0</v>
      </c>
      <c r="Q53" s="61"/>
      <c r="R53" s="61"/>
      <c r="S53" s="21">
        <f t="shared" si="34"/>
        <v>0</v>
      </c>
      <c r="T53" s="21">
        <f t="shared" si="34"/>
        <v>0</v>
      </c>
      <c r="U53" s="21"/>
      <c r="V53" s="25"/>
      <c r="W53" s="24">
        <f t="shared" si="35"/>
        <v>0</v>
      </c>
      <c r="X53" s="24">
        <f t="shared" si="38"/>
        <v>0</v>
      </c>
      <c r="Y53" s="24">
        <f>IF(B53=0,0,(S53-U53-V53)/B53)</f>
        <v>0</v>
      </c>
      <c r="Z53" s="24">
        <f t="shared" si="40"/>
        <v>0</v>
      </c>
    </row>
    <row r="54" spans="1:26" ht="42" customHeight="1" thickTop="1" thickBot="1" x14ac:dyDescent="0.3">
      <c r="A54" s="6" t="s">
        <v>50</v>
      </c>
      <c r="B54" s="21">
        <v>8</v>
      </c>
      <c r="C54" s="21">
        <v>1</v>
      </c>
      <c r="D54" s="21">
        <f>B54+C54</f>
        <v>9</v>
      </c>
      <c r="E54" s="21">
        <v>1</v>
      </c>
      <c r="F54" s="21">
        <v>0</v>
      </c>
      <c r="G54" s="21">
        <v>0</v>
      </c>
      <c r="H54" s="21">
        <v>0</v>
      </c>
      <c r="I54" s="22">
        <f t="shared" ref="I54:I56" si="61">IF(E54=0,0,G54/E54)</f>
        <v>0</v>
      </c>
      <c r="J54" s="22">
        <f t="shared" ref="J54:J56" si="62">IF(F54=0,0,H54/F54)</f>
        <v>0</v>
      </c>
      <c r="K54" s="27">
        <f t="shared" ref="K54:K56" si="63">E54-G54</f>
        <v>1</v>
      </c>
      <c r="L54" s="27">
        <f t="shared" si="33"/>
        <v>0</v>
      </c>
      <c r="M54" s="61">
        <v>0</v>
      </c>
      <c r="N54" s="61">
        <v>0</v>
      </c>
      <c r="O54" s="61">
        <v>0</v>
      </c>
      <c r="P54" s="61">
        <v>0</v>
      </c>
      <c r="Q54" s="61"/>
      <c r="R54" s="61"/>
      <c r="S54" s="21">
        <f t="shared" ref="S54:S56" si="64">G54+O54</f>
        <v>0</v>
      </c>
      <c r="T54" s="21">
        <f t="shared" ref="T54:T56" si="65">H54+P54</f>
        <v>0</v>
      </c>
      <c r="U54" s="21"/>
      <c r="V54" s="25"/>
      <c r="W54" s="24">
        <f>(S54-U54-V54)/B54</f>
        <v>0</v>
      </c>
      <c r="X54" s="24">
        <f t="shared" si="38"/>
        <v>0</v>
      </c>
      <c r="Y54" s="24">
        <f t="shared" ref="Y54" si="66">IF(E54=0,0,(S54-U54-V54)/E54)</f>
        <v>0</v>
      </c>
      <c r="Z54" s="24">
        <f t="shared" si="40"/>
        <v>0</v>
      </c>
    </row>
    <row r="55" spans="1:26" ht="42" customHeight="1" thickTop="1" thickBot="1" x14ac:dyDescent="0.3">
      <c r="A55" s="36" t="s">
        <v>66</v>
      </c>
      <c r="B55" s="60">
        <v>0</v>
      </c>
      <c r="C55" s="60">
        <v>13</v>
      </c>
      <c r="D55" s="60">
        <f t="shared" ref="D55:D56" si="67">B55+C55</f>
        <v>13</v>
      </c>
      <c r="E55" s="60">
        <v>0</v>
      </c>
      <c r="F55" s="60">
        <v>1</v>
      </c>
      <c r="G55" s="60">
        <v>0</v>
      </c>
      <c r="H55" s="60">
        <v>1</v>
      </c>
      <c r="I55" s="22">
        <f t="shared" si="61"/>
        <v>0</v>
      </c>
      <c r="J55" s="22">
        <f t="shared" si="62"/>
        <v>1</v>
      </c>
      <c r="K55" s="27">
        <f t="shared" si="63"/>
        <v>0</v>
      </c>
      <c r="L55" s="23">
        <f t="shared" ref="L55:L56" si="68">F55-H55</f>
        <v>0</v>
      </c>
      <c r="M55" s="60">
        <v>0</v>
      </c>
      <c r="N55" s="59">
        <v>0</v>
      </c>
      <c r="O55" s="59">
        <v>0</v>
      </c>
      <c r="P55" s="60">
        <v>0</v>
      </c>
      <c r="Q55" s="60"/>
      <c r="R55" s="60"/>
      <c r="S55" s="21">
        <f t="shared" si="64"/>
        <v>0</v>
      </c>
      <c r="T55" s="21">
        <f t="shared" si="65"/>
        <v>1</v>
      </c>
      <c r="U55" s="65"/>
      <c r="V55" s="60"/>
      <c r="W55" s="50"/>
      <c r="X55" s="50">
        <f>(T55-U55-V55)/C55</f>
        <v>7.6923076923076927E-2</v>
      </c>
      <c r="Y55" s="50"/>
      <c r="Z55" s="50">
        <f t="shared" si="40"/>
        <v>1</v>
      </c>
    </row>
    <row r="56" spans="1:26" ht="42" customHeight="1" thickTop="1" thickBot="1" x14ac:dyDescent="0.3">
      <c r="A56" s="36" t="s">
        <v>67</v>
      </c>
      <c r="B56" s="60">
        <v>0</v>
      </c>
      <c r="C56" s="60">
        <v>16</v>
      </c>
      <c r="D56" s="60">
        <f t="shared" si="67"/>
        <v>16</v>
      </c>
      <c r="E56" s="60">
        <v>0</v>
      </c>
      <c r="F56" s="60">
        <v>0</v>
      </c>
      <c r="G56" s="60">
        <v>0</v>
      </c>
      <c r="H56" s="60">
        <v>0</v>
      </c>
      <c r="I56" s="22">
        <f t="shared" si="61"/>
        <v>0</v>
      </c>
      <c r="J56" s="22">
        <f t="shared" si="62"/>
        <v>0</v>
      </c>
      <c r="K56" s="27">
        <f t="shared" si="63"/>
        <v>0</v>
      </c>
      <c r="L56" s="23">
        <f t="shared" si="68"/>
        <v>0</v>
      </c>
      <c r="M56" s="60">
        <v>0</v>
      </c>
      <c r="N56" s="59">
        <v>0</v>
      </c>
      <c r="O56" s="59">
        <v>0</v>
      </c>
      <c r="P56" s="60">
        <v>0</v>
      </c>
      <c r="Q56" s="60"/>
      <c r="R56" s="60"/>
      <c r="S56" s="21">
        <f t="shared" si="64"/>
        <v>0</v>
      </c>
      <c r="T56" s="21">
        <f t="shared" si="65"/>
        <v>0</v>
      </c>
      <c r="U56" s="65"/>
      <c r="V56" s="60"/>
      <c r="W56" s="50"/>
      <c r="X56" s="50">
        <f>(T56-U56-V56)/C56</f>
        <v>0</v>
      </c>
      <c r="Y56" s="50"/>
      <c r="Z56" s="50">
        <f t="shared" si="40"/>
        <v>0</v>
      </c>
    </row>
    <row r="57" spans="1:26" ht="42" customHeight="1" thickTop="1" thickBot="1" x14ac:dyDescent="0.3">
      <c r="A57" s="19" t="s">
        <v>11</v>
      </c>
      <c r="B57" s="28">
        <f t="shared" ref="B57:H57" si="69">SUM(B33:B56)</f>
        <v>127</v>
      </c>
      <c r="C57" s="28">
        <f t="shared" si="69"/>
        <v>51</v>
      </c>
      <c r="D57" s="28">
        <f t="shared" si="69"/>
        <v>178</v>
      </c>
      <c r="E57" s="28">
        <f t="shared" si="69"/>
        <v>8</v>
      </c>
      <c r="F57" s="28">
        <f t="shared" si="69"/>
        <v>1</v>
      </c>
      <c r="G57" s="28">
        <f t="shared" si="69"/>
        <v>5</v>
      </c>
      <c r="H57" s="28">
        <f t="shared" si="69"/>
        <v>1</v>
      </c>
      <c r="I57" s="29">
        <f>G57/E57</f>
        <v>0.625</v>
      </c>
      <c r="J57" s="29">
        <f t="shared" si="36"/>
        <v>1</v>
      </c>
      <c r="K57" s="30">
        <f t="shared" ref="K57:P57" si="70">SUM(K33:K56)</f>
        <v>37</v>
      </c>
      <c r="L57" s="30">
        <f t="shared" si="70"/>
        <v>0</v>
      </c>
      <c r="M57" s="28">
        <f t="shared" si="70"/>
        <v>0</v>
      </c>
      <c r="N57" s="28">
        <f t="shared" si="70"/>
        <v>0</v>
      </c>
      <c r="O57" s="28">
        <f t="shared" si="70"/>
        <v>0</v>
      </c>
      <c r="P57" s="28">
        <f t="shared" si="70"/>
        <v>0</v>
      </c>
      <c r="Q57" s="28"/>
      <c r="R57" s="28"/>
      <c r="S57" s="28">
        <f>SUM(S33:S56)</f>
        <v>5</v>
      </c>
      <c r="T57" s="28">
        <f>SUM(T33:T56)</f>
        <v>1</v>
      </c>
      <c r="U57" s="28">
        <f>SUM(U33:U56)</f>
        <v>2</v>
      </c>
      <c r="V57" s="28">
        <f>SUM(V33:V56)</f>
        <v>0</v>
      </c>
      <c r="W57" s="29">
        <f t="shared" si="35"/>
        <v>2.3622047244094488E-2</v>
      </c>
      <c r="X57" s="29">
        <f t="shared" si="38"/>
        <v>1.9607843137254902E-2</v>
      </c>
      <c r="Y57" s="29">
        <f>(S57-U57-V57)/E57</f>
        <v>0.375</v>
      </c>
      <c r="Z57" s="29">
        <f t="shared" si="40"/>
        <v>1</v>
      </c>
    </row>
    <row r="58" spans="1:26" ht="42" customHeight="1" thickTop="1" thickBot="1" x14ac:dyDescent="0.3">
      <c r="A58" s="20" t="s">
        <v>12</v>
      </c>
      <c r="B58" s="31">
        <f t="shared" ref="B58:H58" si="71">B30+B57</f>
        <v>299</v>
      </c>
      <c r="C58" s="31">
        <f t="shared" si="71"/>
        <v>97</v>
      </c>
      <c r="D58" s="31">
        <f t="shared" si="71"/>
        <v>396</v>
      </c>
      <c r="E58" s="31">
        <f t="shared" si="71"/>
        <v>107</v>
      </c>
      <c r="F58" s="31">
        <f t="shared" si="71"/>
        <v>1</v>
      </c>
      <c r="G58" s="31">
        <f t="shared" si="71"/>
        <v>80</v>
      </c>
      <c r="H58" s="31">
        <f t="shared" si="71"/>
        <v>1</v>
      </c>
      <c r="I58" s="32">
        <f>G58/E58</f>
        <v>0.74766355140186913</v>
      </c>
      <c r="J58" s="32">
        <f t="shared" si="36"/>
        <v>1</v>
      </c>
      <c r="K58" s="33">
        <f t="shared" ref="K58:P58" si="72">K30+K57</f>
        <v>61</v>
      </c>
      <c r="L58" s="33">
        <f t="shared" si="72"/>
        <v>0</v>
      </c>
      <c r="M58" s="33">
        <f t="shared" si="72"/>
        <v>2</v>
      </c>
      <c r="N58" s="33">
        <f t="shared" si="72"/>
        <v>0</v>
      </c>
      <c r="O58" s="33">
        <f t="shared" si="72"/>
        <v>1</v>
      </c>
      <c r="P58" s="33">
        <f t="shared" si="72"/>
        <v>0</v>
      </c>
      <c r="Q58" s="31"/>
      <c r="R58" s="31"/>
      <c r="S58" s="31">
        <f>S30+S57</f>
        <v>81</v>
      </c>
      <c r="T58" s="31">
        <f>T30+T57</f>
        <v>1</v>
      </c>
      <c r="U58" s="31">
        <f>U30+U57</f>
        <v>23</v>
      </c>
      <c r="V58" s="31">
        <f>V30+V57</f>
        <v>0</v>
      </c>
      <c r="W58" s="34">
        <f t="shared" si="35"/>
        <v>0.1939799331103679</v>
      </c>
      <c r="X58" s="34">
        <f>T58/C58</f>
        <v>1.0309278350515464E-2</v>
      </c>
      <c r="Y58" s="34">
        <f>(S58-U58-V58)/E58</f>
        <v>0.54205607476635509</v>
      </c>
      <c r="Z58" s="34">
        <f t="shared" si="40"/>
        <v>1</v>
      </c>
    </row>
    <row r="59" spans="1:26" ht="42" customHeight="1" thickTop="1" x14ac:dyDescent="0.25">
      <c r="A59" s="87" t="s">
        <v>30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6" ht="42" customHeight="1" x14ac:dyDescent="0.2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34.5" customHeight="1" x14ac:dyDescent="0.25">
      <c r="A61" s="85" t="s">
        <v>73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</sheetData>
  <mergeCells count="47">
    <mergeCell ref="A31:A32"/>
    <mergeCell ref="E31:F31"/>
    <mergeCell ref="G31:H31"/>
    <mergeCell ref="I31:J31"/>
    <mergeCell ref="A61:Z61"/>
    <mergeCell ref="A60:Z60"/>
    <mergeCell ref="E50:E52"/>
    <mergeCell ref="F50:F52"/>
    <mergeCell ref="M50:M52"/>
    <mergeCell ref="N50:N52"/>
    <mergeCell ref="K31:L31"/>
    <mergeCell ref="Y31:Z31"/>
    <mergeCell ref="A59:X59"/>
    <mergeCell ref="B31:D31"/>
    <mergeCell ref="S31:T31"/>
    <mergeCell ref="Q31:R31"/>
    <mergeCell ref="N23:N25"/>
    <mergeCell ref="O31:P31"/>
    <mergeCell ref="E23:E25"/>
    <mergeCell ref="F23:F25"/>
    <mergeCell ref="M23:M25"/>
    <mergeCell ref="M31:N31"/>
    <mergeCell ref="E18:E21"/>
    <mergeCell ref="F18:F21"/>
    <mergeCell ref="M18:M21"/>
    <mergeCell ref="N18:N21"/>
    <mergeCell ref="K4:L4"/>
    <mergeCell ref="A1:Z1"/>
    <mergeCell ref="A2:Z2"/>
    <mergeCell ref="B4:D4"/>
    <mergeCell ref="G4:H4"/>
    <mergeCell ref="Y4:Z4"/>
    <mergeCell ref="I4:J4"/>
    <mergeCell ref="U4:V4"/>
    <mergeCell ref="S4:T4"/>
    <mergeCell ref="M4:N4"/>
    <mergeCell ref="A4:A5"/>
    <mergeCell ref="E4:F4"/>
    <mergeCell ref="W4:X4"/>
    <mergeCell ref="Q4:R4"/>
    <mergeCell ref="O4:P4"/>
    <mergeCell ref="W31:X31"/>
    <mergeCell ref="U31:V31"/>
    <mergeCell ref="E45:E48"/>
    <mergeCell ref="F45:F48"/>
    <mergeCell ref="M45:M48"/>
    <mergeCell ref="N45:N48"/>
  </mergeCells>
  <phoneticPr fontId="1" type="noConversion"/>
  <printOptions horizontalCentered="1"/>
  <pageMargins left="0.19685039370078741" right="0.15748031496062992" top="0.15748031496062992" bottom="0.19685039370078741" header="0.55118110236220474" footer="0.51181102362204722"/>
  <pageSetup paperSize="9" scale="5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轉學生</vt:lpstr>
      <vt:lpstr>轉學生!Print_Area</vt:lpstr>
      <vt:lpstr>轉學生!Print_Titles</vt:lpstr>
    </vt:vector>
  </TitlesOfParts>
  <Company>LandD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Lung</dc:creator>
  <cp:lastModifiedBy>sjchen</cp:lastModifiedBy>
  <cp:lastPrinted>2023-03-07T00:56:04Z</cp:lastPrinted>
  <dcterms:created xsi:type="dcterms:W3CDTF">2006-07-18T12:12:31Z</dcterms:created>
  <dcterms:modified xsi:type="dcterms:W3CDTF">2023-03-07T00:57:03Z</dcterms:modified>
</cp:coreProperties>
</file>