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註冊--寒轉生業務\1082學期\T09報到後工作\1082\"/>
    </mc:Choice>
  </mc:AlternateContent>
  <bookViews>
    <workbookView xWindow="0" yWindow="0" windowWidth="28800" windowHeight="11730"/>
  </bookViews>
  <sheets>
    <sheet name="轉學生" sheetId="3" r:id="rId1"/>
  </sheets>
  <definedNames>
    <definedName name="_xlnm.Print_Area" localSheetId="0">轉學生!$A$1:$Z$46</definedName>
    <definedName name="_xlnm.Print_Titles" localSheetId="0">轉學生!$1:$5</definedName>
  </definedNames>
  <calcPr calcId="152511"/>
</workbook>
</file>

<file path=xl/calcChain.xml><?xml version="1.0" encoding="utf-8"?>
<calcChain xmlns="http://schemas.openxmlformats.org/spreadsheetml/2006/main">
  <c r="K10" i="3" l="1"/>
  <c r="K11" i="3"/>
  <c r="K12" i="3"/>
  <c r="N28" i="3" l="1"/>
  <c r="C28" i="3"/>
  <c r="D28" i="3"/>
  <c r="B28" i="3"/>
  <c r="V43" i="3"/>
  <c r="U43" i="3"/>
  <c r="T43" i="3"/>
  <c r="P43" i="3"/>
  <c r="O43" i="3"/>
  <c r="N43" i="3"/>
  <c r="M43" i="3"/>
  <c r="L43" i="3"/>
  <c r="H43" i="3"/>
  <c r="G43" i="3"/>
  <c r="F43" i="3"/>
  <c r="E43" i="3"/>
  <c r="D43" i="3"/>
  <c r="C43" i="3"/>
  <c r="B43" i="3"/>
  <c r="Z42" i="3"/>
  <c r="T42" i="3"/>
  <c r="X42" i="3" s="1"/>
  <c r="S42" i="3"/>
  <c r="W42" i="3" s="1"/>
  <c r="L42" i="3"/>
  <c r="K42" i="3"/>
  <c r="J42" i="3"/>
  <c r="I42" i="3"/>
  <c r="D42" i="3"/>
  <c r="D33" i="3"/>
  <c r="I33" i="3"/>
  <c r="J33" i="3"/>
  <c r="K33" i="3"/>
  <c r="L33" i="3"/>
  <c r="S33" i="3"/>
  <c r="T33" i="3"/>
  <c r="X33" i="3" s="1"/>
  <c r="W33" i="3"/>
  <c r="Y33" i="3"/>
  <c r="Z33" i="3"/>
  <c r="D9" i="3"/>
  <c r="I9" i="3"/>
  <c r="J9" i="3"/>
  <c r="K9" i="3"/>
  <c r="L9" i="3"/>
  <c r="S9" i="3"/>
  <c r="T9" i="3"/>
  <c r="X9" i="3" s="1"/>
  <c r="W9" i="3"/>
  <c r="Y9" i="3"/>
  <c r="Z9" i="3"/>
  <c r="Y42" i="3" l="1"/>
  <c r="Z32" i="3"/>
  <c r="Z34" i="3"/>
  <c r="Z35" i="3"/>
  <c r="Z36" i="3"/>
  <c r="Z37" i="3"/>
  <c r="Z38" i="3"/>
  <c r="Z39" i="3"/>
  <c r="Z40" i="3"/>
  <c r="Z41" i="3"/>
  <c r="Z31" i="3"/>
  <c r="Z7" i="3"/>
  <c r="Z8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6" i="3"/>
  <c r="L36" i="3"/>
  <c r="L37" i="3"/>
  <c r="J41" i="3"/>
  <c r="J40" i="3"/>
  <c r="J39" i="3"/>
  <c r="J37" i="3"/>
  <c r="J36" i="3"/>
  <c r="J35" i="3"/>
  <c r="J22" i="3"/>
  <c r="J21" i="3"/>
  <c r="J20" i="3"/>
  <c r="J19" i="3"/>
  <c r="J18" i="3"/>
  <c r="J12" i="3"/>
  <c r="J11" i="3"/>
  <c r="J24" i="3"/>
  <c r="J25" i="3"/>
  <c r="J26" i="3"/>
  <c r="J32" i="3"/>
  <c r="J34" i="3"/>
  <c r="J38" i="3"/>
  <c r="I31" i="3"/>
  <c r="J31" i="3"/>
  <c r="I27" i="3"/>
  <c r="I23" i="3"/>
  <c r="I14" i="3"/>
  <c r="I15" i="3"/>
  <c r="I16" i="3"/>
  <c r="I17" i="3"/>
  <c r="I8" i="3"/>
  <c r="I10" i="3"/>
  <c r="I6" i="3"/>
  <c r="K26" i="3"/>
  <c r="K25" i="3"/>
  <c r="K24" i="3"/>
  <c r="K22" i="3"/>
  <c r="K21" i="3"/>
  <c r="K20" i="3"/>
  <c r="K19" i="3"/>
  <c r="K18" i="3"/>
  <c r="K7" i="3"/>
  <c r="K8" i="3"/>
  <c r="K13" i="3"/>
  <c r="K14" i="3"/>
  <c r="K15" i="3"/>
  <c r="K16" i="3"/>
  <c r="K17" i="3"/>
  <c r="K23" i="3"/>
  <c r="K27" i="3"/>
  <c r="K40" i="3"/>
  <c r="K41" i="3"/>
  <c r="K39" i="3"/>
  <c r="K36" i="3"/>
  <c r="K37" i="3"/>
  <c r="K35" i="3"/>
  <c r="K32" i="3"/>
  <c r="K34" i="3"/>
  <c r="K38" i="3"/>
  <c r="K31" i="3"/>
  <c r="I40" i="3"/>
  <c r="I41" i="3"/>
  <c r="I39" i="3"/>
  <c r="I36" i="3"/>
  <c r="I37" i="3"/>
  <c r="I35" i="3"/>
  <c r="K6" i="3"/>
  <c r="T27" i="3"/>
  <c r="X27" i="3" s="1"/>
  <c r="T26" i="3"/>
  <c r="X26" i="3" s="1"/>
  <c r="T25" i="3"/>
  <c r="X25" i="3" s="1"/>
  <c r="T24" i="3"/>
  <c r="X24" i="3" s="1"/>
  <c r="T23" i="3"/>
  <c r="T22" i="3"/>
  <c r="X22" i="3" s="1"/>
  <c r="T21" i="3"/>
  <c r="X21" i="3" s="1"/>
  <c r="T20" i="3"/>
  <c r="X20" i="3" s="1"/>
  <c r="T19" i="3"/>
  <c r="X19" i="3" s="1"/>
  <c r="T18" i="3"/>
  <c r="X18" i="3" s="1"/>
  <c r="T17" i="3"/>
  <c r="X17" i="3" s="1"/>
  <c r="T16" i="3"/>
  <c r="X16" i="3" s="1"/>
  <c r="T15" i="3"/>
  <c r="T14" i="3"/>
  <c r="X14" i="3" s="1"/>
  <c r="T13" i="3"/>
  <c r="T12" i="3"/>
  <c r="T11" i="3"/>
  <c r="X11" i="3"/>
  <c r="T10" i="3"/>
  <c r="X10" i="3" s="1"/>
  <c r="T8" i="3"/>
  <c r="X8" i="3" s="1"/>
  <c r="T7" i="3"/>
  <c r="X7" i="3" s="1"/>
  <c r="T6" i="3"/>
  <c r="X6" i="3" s="1"/>
  <c r="J7" i="3"/>
  <c r="J8" i="3"/>
  <c r="J10" i="3"/>
  <c r="J13" i="3"/>
  <c r="J14" i="3"/>
  <c r="J15" i="3"/>
  <c r="J16" i="3"/>
  <c r="J17" i="3"/>
  <c r="J23" i="3"/>
  <c r="J27" i="3"/>
  <c r="J6" i="3"/>
  <c r="I7" i="3"/>
  <c r="I13" i="3"/>
  <c r="T41" i="3"/>
  <c r="X41" i="3" s="1"/>
  <c r="T40" i="3"/>
  <c r="X40" i="3" s="1"/>
  <c r="T39" i="3"/>
  <c r="X39" i="3" s="1"/>
  <c r="T38" i="3"/>
  <c r="X38" i="3" s="1"/>
  <c r="T37" i="3"/>
  <c r="X37" i="3" s="1"/>
  <c r="T36" i="3"/>
  <c r="X36" i="3" s="1"/>
  <c r="T35" i="3"/>
  <c r="X35" i="3" s="1"/>
  <c r="T34" i="3"/>
  <c r="X34" i="3" s="1"/>
  <c r="T32" i="3"/>
  <c r="T31" i="3"/>
  <c r="X31" i="3" s="1"/>
  <c r="S32" i="3"/>
  <c r="S34" i="3"/>
  <c r="S35" i="3"/>
  <c r="W35" i="3" s="1"/>
  <c r="S36" i="3"/>
  <c r="W36" i="3" s="1"/>
  <c r="S37" i="3"/>
  <c r="Y37" i="3" s="1"/>
  <c r="S38" i="3"/>
  <c r="W38" i="3" s="1"/>
  <c r="S39" i="3"/>
  <c r="Y39" i="3" s="1"/>
  <c r="S40" i="3"/>
  <c r="Y40" i="3" s="1"/>
  <c r="S41" i="3"/>
  <c r="W41" i="3" s="1"/>
  <c r="I34" i="3"/>
  <c r="I38" i="3"/>
  <c r="Y32" i="3"/>
  <c r="Y34" i="3"/>
  <c r="Y38" i="3"/>
  <c r="X32" i="3"/>
  <c r="I32" i="3"/>
  <c r="D38" i="3"/>
  <c r="L38" i="3"/>
  <c r="D32" i="3"/>
  <c r="L32" i="3"/>
  <c r="D15" i="3"/>
  <c r="L15" i="3"/>
  <c r="S15" i="3"/>
  <c r="W15" i="3" s="1"/>
  <c r="X15" i="3"/>
  <c r="L34" i="3"/>
  <c r="D34" i="3"/>
  <c r="D35" i="3"/>
  <c r="D36" i="3"/>
  <c r="D37" i="3"/>
  <c r="D39" i="3"/>
  <c r="D40" i="3"/>
  <c r="D41" i="3"/>
  <c r="L27" i="3"/>
  <c r="V44" i="3"/>
  <c r="Z43" i="3"/>
  <c r="L41" i="3"/>
  <c r="L40" i="3"/>
  <c r="L39" i="3"/>
  <c r="L35" i="3"/>
  <c r="S31" i="3"/>
  <c r="Y31" i="3" s="1"/>
  <c r="W31" i="3"/>
  <c r="L31" i="3"/>
  <c r="D31" i="3"/>
  <c r="V28" i="3"/>
  <c r="U28" i="3"/>
  <c r="P28" i="3"/>
  <c r="O28" i="3"/>
  <c r="M28" i="3"/>
  <c r="H28" i="3"/>
  <c r="G28" i="3"/>
  <c r="F28" i="3"/>
  <c r="Z28" i="3" s="1"/>
  <c r="S27" i="3"/>
  <c r="Y27" i="3" s="1"/>
  <c r="W27" i="3"/>
  <c r="D27" i="3"/>
  <c r="E28" i="3"/>
  <c r="E44" i="3" s="1"/>
  <c r="C44" i="3"/>
  <c r="X23" i="3"/>
  <c r="S23" i="3"/>
  <c r="Y23" i="3" s="1"/>
  <c r="L23" i="3"/>
  <c r="D23" i="3"/>
  <c r="D14" i="3"/>
  <c r="L14" i="3"/>
  <c r="S14" i="3"/>
  <c r="Y14" i="3" s="1"/>
  <c r="S22" i="3"/>
  <c r="W22" i="3" s="1"/>
  <c r="D22" i="3"/>
  <c r="I22" i="3"/>
  <c r="S10" i="3"/>
  <c r="Y10" i="3" s="1"/>
  <c r="L10" i="3"/>
  <c r="D10" i="3"/>
  <c r="X12" i="3"/>
  <c r="X13" i="3"/>
  <c r="S12" i="3"/>
  <c r="Y12" i="3" s="1"/>
  <c r="S13" i="3"/>
  <c r="W13" i="3" s="1"/>
  <c r="S16" i="3"/>
  <c r="Y16" i="3" s="1"/>
  <c r="S17" i="3"/>
  <c r="Y17" i="3" s="1"/>
  <c r="S18" i="3"/>
  <c r="W18" i="3" s="1"/>
  <c r="S19" i="3"/>
  <c r="Y19" i="3" s="1"/>
  <c r="S20" i="3"/>
  <c r="Y20" i="3" s="1"/>
  <c r="S21" i="3"/>
  <c r="Y21" i="3" s="1"/>
  <c r="S24" i="3"/>
  <c r="Y24" i="3" s="1"/>
  <c r="S25" i="3"/>
  <c r="W25" i="3" s="1"/>
  <c r="S26" i="3"/>
  <c r="W26" i="3" s="1"/>
  <c r="S7" i="3"/>
  <c r="W7" i="3" s="1"/>
  <c r="S8" i="3"/>
  <c r="W8" i="3" s="1"/>
  <c r="S11" i="3"/>
  <c r="W11" i="3" s="1"/>
  <c r="S6" i="3"/>
  <c r="Y6" i="3" s="1"/>
  <c r="L26" i="3"/>
  <c r="L17" i="3"/>
  <c r="L16" i="3"/>
  <c r="L13" i="3"/>
  <c r="L12" i="3"/>
  <c r="L8" i="3"/>
  <c r="L7" i="3"/>
  <c r="L6" i="3"/>
  <c r="D26" i="3"/>
  <c r="D25" i="3"/>
  <c r="D24" i="3"/>
  <c r="D21" i="3"/>
  <c r="D20" i="3"/>
  <c r="D19" i="3"/>
  <c r="D18" i="3"/>
  <c r="D17" i="3"/>
  <c r="D16" i="3"/>
  <c r="D13" i="3"/>
  <c r="D12" i="3"/>
  <c r="D11" i="3"/>
  <c r="D8" i="3"/>
  <c r="D7" i="3"/>
  <c r="D6" i="3"/>
  <c r="I24" i="3"/>
  <c r="I25" i="3"/>
  <c r="I26" i="3"/>
  <c r="I21" i="3"/>
  <c r="I20" i="3"/>
  <c r="I19" i="3"/>
  <c r="I18" i="3"/>
  <c r="I12" i="3"/>
  <c r="I11" i="3"/>
  <c r="W32" i="3"/>
  <c r="N44" i="3"/>
  <c r="H44" i="3"/>
  <c r="W34" i="3" l="1"/>
  <c r="S43" i="3"/>
  <c r="W23" i="3"/>
  <c r="W16" i="3"/>
  <c r="Y13" i="3"/>
  <c r="Y7" i="3"/>
  <c r="K43" i="3"/>
  <c r="I43" i="3"/>
  <c r="W14" i="3"/>
  <c r="W37" i="3"/>
  <c r="I28" i="3"/>
  <c r="M44" i="3"/>
  <c r="O44" i="3"/>
  <c r="P44" i="3"/>
  <c r="U44" i="3"/>
  <c r="G44" i="3"/>
  <c r="I44" i="3" s="1"/>
  <c r="W40" i="3"/>
  <c r="W17" i="3"/>
  <c r="Y8" i="3"/>
  <c r="W19" i="3"/>
  <c r="L28" i="3"/>
  <c r="L44" i="3" s="1"/>
  <c r="Y35" i="3"/>
  <c r="Y22" i="3"/>
  <c r="B44" i="3"/>
  <c r="K28" i="3"/>
  <c r="Y18" i="3"/>
  <c r="W20" i="3"/>
  <c r="T28" i="3"/>
  <c r="X28" i="3" s="1"/>
  <c r="Y26" i="3"/>
  <c r="X43" i="3"/>
  <c r="W24" i="3"/>
  <c r="J28" i="3"/>
  <c r="Y25" i="3"/>
  <c r="Y41" i="3"/>
  <c r="W10" i="3"/>
  <c r="F44" i="3"/>
  <c r="W6" i="3"/>
  <c r="W21" i="3"/>
  <c r="W12" i="3"/>
  <c r="Y36" i="3"/>
  <c r="S28" i="3"/>
  <c r="W39" i="3"/>
  <c r="J43" i="3"/>
  <c r="Y15" i="3"/>
  <c r="Y11" i="3"/>
  <c r="D44" i="3" l="1"/>
  <c r="K44" i="3"/>
  <c r="W28" i="3"/>
  <c r="Y28" i="3"/>
  <c r="S44" i="3"/>
  <c r="W43" i="3"/>
  <c r="Y43" i="3"/>
  <c r="J44" i="3"/>
  <c r="Z44" i="3"/>
  <c r="T44" i="3"/>
  <c r="X44" i="3" s="1"/>
  <c r="Y44" i="3" l="1"/>
  <c r="W44" i="3"/>
</calcChain>
</file>

<file path=xl/sharedStrings.xml><?xml version="1.0" encoding="utf-8"?>
<sst xmlns="http://schemas.openxmlformats.org/spreadsheetml/2006/main" count="116" uniqueCount="61">
  <si>
    <t>企管二</t>
  </si>
  <si>
    <t>國企二</t>
  </si>
  <si>
    <t>會計二</t>
  </si>
  <si>
    <t>資管二</t>
  </si>
  <si>
    <t>資工二</t>
  </si>
  <si>
    <t>資傳二</t>
  </si>
  <si>
    <t>小計</t>
    <phoneticPr fontId="1" type="noConversion"/>
  </si>
  <si>
    <t>靜　宜　大　學</t>
    <phoneticPr fontId="1" type="noConversion"/>
  </si>
  <si>
    <t>外加</t>
    <phoneticPr fontId="1" type="noConversion"/>
  </si>
  <si>
    <t>一般</t>
    <phoneticPr fontId="1" type="noConversion"/>
  </si>
  <si>
    <t>二年級小計</t>
    <phoneticPr fontId="1" type="noConversion"/>
  </si>
  <si>
    <t>三年級小計</t>
    <phoneticPr fontId="1" type="noConversion"/>
  </si>
  <si>
    <t>總計</t>
    <phoneticPr fontId="1" type="noConversion"/>
  </si>
  <si>
    <t>中文二</t>
    <phoneticPr fontId="1" type="noConversion"/>
  </si>
  <si>
    <t>英文二</t>
    <phoneticPr fontId="1" type="noConversion"/>
  </si>
  <si>
    <t>應化二</t>
    <phoneticPr fontId="1" type="noConversion"/>
  </si>
  <si>
    <t>化科二</t>
    <phoneticPr fontId="1" type="noConversion"/>
  </si>
  <si>
    <t>西文二</t>
    <phoneticPr fontId="1" type="noConversion"/>
  </si>
  <si>
    <t>正取生人數</t>
    <phoneticPr fontId="1" type="noConversion"/>
  </si>
  <si>
    <t>正取生註冊人數</t>
    <phoneticPr fontId="1" type="noConversion"/>
  </si>
  <si>
    <t>可遞補缺額</t>
    <phoneticPr fontId="1" type="noConversion"/>
  </si>
  <si>
    <t>備取生人數</t>
    <phoneticPr fontId="1" type="noConversion"/>
  </si>
  <si>
    <t>備取生註冊人數</t>
    <phoneticPr fontId="1" type="noConversion"/>
  </si>
  <si>
    <t>最後備取名次</t>
    <phoneticPr fontId="1" type="noConversion"/>
  </si>
  <si>
    <t>放棄入學</t>
    <phoneticPr fontId="1" type="noConversion"/>
  </si>
  <si>
    <t>正取</t>
    <phoneticPr fontId="1" type="noConversion"/>
  </si>
  <si>
    <t>備取</t>
    <phoneticPr fontId="1" type="noConversion"/>
  </si>
  <si>
    <t>總註冊率(缺額)</t>
    <phoneticPr fontId="1" type="noConversion"/>
  </si>
  <si>
    <t>總註冊率(正取數)</t>
    <phoneticPr fontId="1" type="noConversion"/>
  </si>
  <si>
    <t>財金二</t>
    <phoneticPr fontId="1" type="noConversion"/>
  </si>
  <si>
    <t>附註:總註冊率 = (總註冊人數-放棄入學)  / 公告缺額或正取人數</t>
    <phoneticPr fontId="1" type="noConversion"/>
  </si>
  <si>
    <t>公告缺額</t>
    <phoneticPr fontId="1" type="noConversion"/>
  </si>
  <si>
    <t>正取生註冊率</t>
    <phoneticPr fontId="1" type="noConversion"/>
  </si>
  <si>
    <t>食營二-食品組</t>
    <phoneticPr fontId="1" type="noConversion"/>
  </si>
  <si>
    <t>觀光二</t>
    <phoneticPr fontId="1" type="noConversion"/>
  </si>
  <si>
    <t>總註冊人數</t>
    <phoneticPr fontId="1" type="noConversion"/>
  </si>
  <si>
    <t>寰宇管理學程二</t>
    <phoneticPr fontId="1" type="noConversion"/>
  </si>
  <si>
    <t>企管三</t>
    <phoneticPr fontId="1" type="noConversion"/>
  </si>
  <si>
    <t>財金三</t>
    <phoneticPr fontId="1" type="noConversion"/>
  </si>
  <si>
    <t>會計三</t>
    <phoneticPr fontId="1" type="noConversion"/>
  </si>
  <si>
    <t>資管三</t>
    <phoneticPr fontId="1" type="noConversion"/>
  </si>
  <si>
    <t>資工三</t>
    <phoneticPr fontId="1" type="noConversion"/>
  </si>
  <si>
    <t>資傳三</t>
    <phoneticPr fontId="1" type="noConversion"/>
  </si>
  <si>
    <t>資科二</t>
    <phoneticPr fontId="1" type="noConversion"/>
  </si>
  <si>
    <t>中文三</t>
    <phoneticPr fontId="1" type="noConversion"/>
  </si>
  <si>
    <t>資科三</t>
    <phoneticPr fontId="1" type="noConversion"/>
  </si>
  <si>
    <t>國企三</t>
    <phoneticPr fontId="1" type="noConversion"/>
  </si>
  <si>
    <t>法律二</t>
    <phoneticPr fontId="1" type="noConversion"/>
  </si>
  <si>
    <t>食營二-營養組</t>
    <phoneticPr fontId="1" type="noConversion"/>
  </si>
  <si>
    <t>英文三</t>
    <phoneticPr fontId="1" type="noConversion"/>
  </si>
  <si>
    <t>108學年度第2學期轉學生註冊人數統計表</t>
    <phoneticPr fontId="1" type="noConversion"/>
  </si>
  <si>
    <t>12/26公告缺額</t>
    <phoneticPr fontId="1" type="noConversion"/>
  </si>
  <si>
    <t>1/20正取生註冊率</t>
    <phoneticPr fontId="1" type="noConversion"/>
  </si>
  <si>
    <t>台文二</t>
    <phoneticPr fontId="1" type="noConversion"/>
  </si>
  <si>
    <t>生態二</t>
    <phoneticPr fontId="1" type="noConversion"/>
  </si>
  <si>
    <t>財工二</t>
    <phoneticPr fontId="1" type="noConversion"/>
  </si>
  <si>
    <t>台文三</t>
    <phoneticPr fontId="1" type="noConversion"/>
  </si>
  <si>
    <t>寰宇外語學程二</t>
    <phoneticPr fontId="1" type="noConversion"/>
  </si>
  <si>
    <t>寰宇外語學程三</t>
    <phoneticPr fontId="1" type="noConversion"/>
  </si>
  <si>
    <t>AR-108-107-2</t>
    <phoneticPr fontId="1" type="noConversion"/>
  </si>
  <si>
    <t>109/2/11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</si>
</sst>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6"/>
      <name val="文鼎中明"/>
      <family val="3"/>
      <charset val="136"/>
    </font>
    <font>
      <b/>
      <sz val="14"/>
      <name val="文鼎中明"/>
      <family val="3"/>
      <charset val="136"/>
    </font>
    <font>
      <b/>
      <sz val="12"/>
      <name val="文鼎中明"/>
      <family val="3"/>
      <charset val="136"/>
    </font>
    <font>
      <b/>
      <sz val="22"/>
      <name val="文鼎中明"/>
      <family val="3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b/>
      <sz val="16"/>
      <color indexed="17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標楷體"/>
      <family val="4"/>
      <charset val="136"/>
    </font>
    <font>
      <b/>
      <sz val="16"/>
      <color theme="1"/>
      <name val="文鼎中明"/>
      <family val="3"/>
      <charset val="136"/>
    </font>
    <font>
      <b/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FF0000"/>
      <name val="標楷體"/>
      <family val="4"/>
      <charset val="136"/>
    </font>
    <font>
      <b/>
      <sz val="12"/>
      <color theme="1"/>
      <name val="文鼎中明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wrapText="1"/>
    </xf>
    <xf numFmtId="0" fontId="8" fillId="2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12" fillId="0" borderId="1" xfId="1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10" fontId="12" fillId="0" borderId="3" xfId="1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0" fontId="12" fillId="2" borderId="3" xfId="1" applyNumberFormat="1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10" fontId="12" fillId="3" borderId="6" xfId="1" applyNumberFormat="1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horizontal="center" vertical="center"/>
    </xf>
    <xf numFmtId="10" fontId="12" fillId="3" borderId="3" xfId="1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10" fontId="12" fillId="0" borderId="0" xfId="1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10" fontId="12" fillId="4" borderId="3" xfId="1" applyNumberFormat="1" applyFont="1" applyFill="1" applyBorder="1" applyAlignment="1">
      <alignment horizontal="center" vertical="center" shrinkToFit="1"/>
    </xf>
    <xf numFmtId="0" fontId="15" fillId="4" borderId="6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10" fontId="12" fillId="0" borderId="8" xfId="1" applyNumberFormat="1" applyFont="1" applyFill="1" applyBorder="1" applyAlignment="1">
      <alignment horizontal="center" vertical="center" shrinkToFit="1"/>
    </xf>
    <xf numFmtId="10" fontId="12" fillId="2" borderId="8" xfId="1" applyNumberFormat="1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</cellXfs>
  <cellStyles count="2">
    <cellStyle name="一般" xfId="0" builtinId="0"/>
    <cellStyle name="百分比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0</xdr:col>
      <xdr:colOff>923925</xdr:colOff>
      <xdr:row>4</xdr:row>
      <xdr:rowOff>409575</xdr:rowOff>
    </xdr:to>
    <xdr:sp macro="" textlink="">
      <xdr:nvSpPr>
        <xdr:cNvPr id="5932" name="Line 1"/>
        <xdr:cNvSpPr>
          <a:spLocks noChangeShapeType="1"/>
        </xdr:cNvSpPr>
      </xdr:nvSpPr>
      <xdr:spPr bwMode="auto">
        <a:xfrm>
          <a:off x="19050" y="1323975"/>
          <a:ext cx="904875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1</xdr:col>
      <xdr:colOff>0</xdr:colOff>
      <xdr:row>3</xdr:row>
      <xdr:rowOff>438150</xdr:rowOff>
    </xdr:to>
    <xdr:sp macro="" textlink="">
      <xdr:nvSpPr>
        <xdr:cNvPr id="5933" name="Line 2"/>
        <xdr:cNvSpPr>
          <a:spLocks noChangeShapeType="1"/>
        </xdr:cNvSpPr>
      </xdr:nvSpPr>
      <xdr:spPr bwMode="auto">
        <a:xfrm>
          <a:off x="19050" y="1323975"/>
          <a:ext cx="14763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874395</xdr:colOff>
      <xdr:row>3</xdr:row>
      <xdr:rowOff>0</xdr:rowOff>
    </xdr:from>
    <xdr:ext cx="384589" cy="201889"/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788670" y="1310640"/>
          <a:ext cx="374974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項   目</a:t>
          </a:r>
        </a:p>
      </xdr:txBody>
    </xdr:sp>
    <xdr:clientData/>
  </xdr:oneCellAnchor>
  <xdr:twoCellAnchor editAs="oneCell">
    <xdr:from>
      <xdr:col>0</xdr:col>
      <xdr:colOff>87630</xdr:colOff>
      <xdr:row>3</xdr:row>
      <xdr:rowOff>219075</xdr:rowOff>
    </xdr:from>
    <xdr:to>
      <xdr:col>0</xdr:col>
      <xdr:colOff>783408</xdr:colOff>
      <xdr:row>4</xdr:row>
      <xdr:rowOff>66675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85725" y="1533525"/>
          <a:ext cx="7048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年         人</a:t>
          </a:r>
          <a:endParaRPr lang="zh-TW" altLang="en-US"/>
        </a:p>
      </xdr:txBody>
    </xdr:sp>
    <xdr:clientData/>
  </xdr:twoCellAnchor>
  <xdr:oneCellAnchor>
    <xdr:from>
      <xdr:col>0</xdr:col>
      <xdr:colOff>198120</xdr:colOff>
      <xdr:row>4</xdr:row>
      <xdr:rowOff>68580</xdr:rowOff>
    </xdr:from>
    <xdr:ext cx="146707" cy="194412"/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179070" y="1816100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級</a:t>
          </a:r>
        </a:p>
      </xdr:txBody>
    </xdr:sp>
    <xdr:clientData/>
  </xdr:oneCellAnchor>
  <xdr:oneCellAnchor>
    <xdr:from>
      <xdr:col>0</xdr:col>
      <xdr:colOff>882015</xdr:colOff>
      <xdr:row>4</xdr:row>
      <xdr:rowOff>0</xdr:rowOff>
    </xdr:from>
    <xdr:ext cx="146707" cy="204133"/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796290" y="1747520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數</a:t>
          </a:r>
        </a:p>
      </xdr:txBody>
    </xdr:sp>
    <xdr:clientData/>
  </xdr:oneCellAnchor>
  <xdr:oneCellAnchor>
    <xdr:from>
      <xdr:col>0</xdr:col>
      <xdr:colOff>198120</xdr:colOff>
      <xdr:row>4</xdr:row>
      <xdr:rowOff>68580</xdr:rowOff>
    </xdr:from>
    <xdr:ext cx="146707" cy="194412"/>
    <xdr:sp macro="" textlink="">
      <xdr:nvSpPr>
        <xdr:cNvPr id="5138" name="Text Box 18"/>
        <xdr:cNvSpPr txBox="1">
          <a:spLocks noChangeArrowheads="1"/>
        </xdr:cNvSpPr>
      </xdr:nvSpPr>
      <xdr:spPr bwMode="auto">
        <a:xfrm>
          <a:off x="179070" y="1816100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級</a:t>
          </a:r>
        </a:p>
      </xdr:txBody>
    </xdr:sp>
    <xdr:clientData/>
  </xdr:oneCellAnchor>
  <xdr:twoCellAnchor>
    <xdr:from>
      <xdr:col>0</xdr:col>
      <xdr:colOff>19050</xdr:colOff>
      <xdr:row>28</xdr:row>
      <xdr:rowOff>9525</xdr:rowOff>
    </xdr:from>
    <xdr:to>
      <xdr:col>0</xdr:col>
      <xdr:colOff>923925</xdr:colOff>
      <xdr:row>29</xdr:row>
      <xdr:rowOff>409575</xdr:rowOff>
    </xdr:to>
    <xdr:sp macro="" textlink="">
      <xdr:nvSpPr>
        <xdr:cNvPr id="5939" name="Line 1"/>
        <xdr:cNvSpPr>
          <a:spLocks noChangeShapeType="1"/>
        </xdr:cNvSpPr>
      </xdr:nvSpPr>
      <xdr:spPr bwMode="auto">
        <a:xfrm>
          <a:off x="19050" y="13935075"/>
          <a:ext cx="904875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28</xdr:row>
      <xdr:rowOff>9525</xdr:rowOff>
    </xdr:from>
    <xdr:to>
      <xdr:col>1</xdr:col>
      <xdr:colOff>0</xdr:colOff>
      <xdr:row>28</xdr:row>
      <xdr:rowOff>438150</xdr:rowOff>
    </xdr:to>
    <xdr:sp macro="" textlink="">
      <xdr:nvSpPr>
        <xdr:cNvPr id="5940" name="Line 2"/>
        <xdr:cNvSpPr>
          <a:spLocks noChangeShapeType="1"/>
        </xdr:cNvSpPr>
      </xdr:nvSpPr>
      <xdr:spPr bwMode="auto">
        <a:xfrm>
          <a:off x="19050" y="13935075"/>
          <a:ext cx="14763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874395</xdr:colOff>
      <xdr:row>28</xdr:row>
      <xdr:rowOff>0</xdr:rowOff>
    </xdr:from>
    <xdr:ext cx="384589" cy="201889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788670" y="16723360"/>
          <a:ext cx="374974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項   目</a:t>
          </a:r>
        </a:p>
      </xdr:txBody>
    </xdr:sp>
    <xdr:clientData/>
  </xdr:oneCellAnchor>
  <xdr:oneCellAnchor>
    <xdr:from>
      <xdr:col>0</xdr:col>
      <xdr:colOff>87630</xdr:colOff>
      <xdr:row>28</xdr:row>
      <xdr:rowOff>209550</xdr:rowOff>
    </xdr:from>
    <xdr:ext cx="705310" cy="294290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78105" y="1529715"/>
          <a:ext cx="629060" cy="2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年         人</a:t>
          </a:r>
          <a:endParaRPr lang="zh-TW" altLang="en-US"/>
        </a:p>
      </xdr:txBody>
    </xdr:sp>
    <xdr:clientData/>
  </xdr:oneCellAnchor>
  <xdr:oneCellAnchor>
    <xdr:from>
      <xdr:col>0</xdr:col>
      <xdr:colOff>198120</xdr:colOff>
      <xdr:row>29</xdr:row>
      <xdr:rowOff>59055</xdr:rowOff>
    </xdr:from>
    <xdr:ext cx="146707" cy="204133"/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79070" y="17330420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級</a:t>
          </a:r>
        </a:p>
      </xdr:txBody>
    </xdr:sp>
    <xdr:clientData/>
  </xdr:oneCellAnchor>
  <xdr:oneCellAnchor>
    <xdr:from>
      <xdr:col>0</xdr:col>
      <xdr:colOff>882015</xdr:colOff>
      <xdr:row>29</xdr:row>
      <xdr:rowOff>0</xdr:rowOff>
    </xdr:from>
    <xdr:ext cx="146707" cy="204133"/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796290" y="17261840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數</a:t>
          </a:r>
        </a:p>
      </xdr:txBody>
    </xdr:sp>
    <xdr:clientData/>
  </xdr:oneCellAnchor>
  <xdr:oneCellAnchor>
    <xdr:from>
      <xdr:col>0</xdr:col>
      <xdr:colOff>198120</xdr:colOff>
      <xdr:row>29</xdr:row>
      <xdr:rowOff>59055</xdr:rowOff>
    </xdr:from>
    <xdr:ext cx="146707" cy="204133"/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179070" y="17330420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C47"/>
  <sheetViews>
    <sheetView tabSelected="1" zoomScale="75"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Z3" sqref="Z3"/>
    </sheetView>
  </sheetViews>
  <sheetFormatPr defaultRowHeight="34.5" customHeight="1" x14ac:dyDescent="0.25"/>
  <cols>
    <col min="1" max="1" width="19.625" style="2" customWidth="1"/>
    <col min="2" max="2" width="6.625" style="10" customWidth="1"/>
    <col min="3" max="3" width="6.125" style="10" customWidth="1"/>
    <col min="4" max="4" width="6" style="9" customWidth="1"/>
    <col min="5" max="5" width="6.375" style="9" customWidth="1"/>
    <col min="6" max="6" width="5.625" style="9" customWidth="1"/>
    <col min="7" max="7" width="5.875" style="9" customWidth="1"/>
    <col min="8" max="8" width="6.875" style="9" customWidth="1"/>
    <col min="9" max="9" width="9.75" style="13" customWidth="1"/>
    <col min="10" max="10" width="10.75" style="14" customWidth="1"/>
    <col min="11" max="11" width="6.5" style="14" customWidth="1"/>
    <col min="12" max="12" width="6.125" style="14" customWidth="1"/>
    <col min="13" max="13" width="6.625" style="14" customWidth="1"/>
    <col min="14" max="14" width="6.5" style="14" customWidth="1"/>
    <col min="15" max="16" width="6" style="14" customWidth="1"/>
    <col min="17" max="17" width="6.375" style="14" customWidth="1"/>
    <col min="18" max="18" width="5.375" style="14" customWidth="1"/>
    <col min="19" max="19" width="7" style="10" customWidth="1"/>
    <col min="20" max="20" width="7.625" style="10" customWidth="1"/>
    <col min="21" max="21" width="5.625" style="10" customWidth="1"/>
    <col min="22" max="22" width="6.125" style="10" customWidth="1"/>
    <col min="23" max="23" width="9.375" style="13" customWidth="1"/>
    <col min="24" max="24" width="8" style="13" customWidth="1"/>
    <col min="25" max="25" width="13.875" style="4" customWidth="1"/>
    <col min="26" max="26" width="9" style="4"/>
    <col min="27" max="27" width="13" style="4" customWidth="1"/>
    <col min="28" max="16384" width="9" style="4"/>
  </cols>
  <sheetData>
    <row r="1" spans="1:26" s="2" customFormat="1" ht="34.5" customHeight="1" x14ac:dyDescent="0.25">
      <c r="A1" s="76" t="s">
        <v>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7"/>
      <c r="Z1" s="77"/>
    </row>
    <row r="2" spans="1:26" s="2" customFormat="1" ht="34.5" customHeight="1" x14ac:dyDescent="0.25">
      <c r="A2" s="78" t="s">
        <v>50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7"/>
      <c r="Z2" s="77"/>
    </row>
    <row r="3" spans="1:26" s="2" customFormat="1" ht="34.5" customHeight="1" x14ac:dyDescent="0.25">
      <c r="A3" s="15"/>
      <c r="B3" s="3"/>
      <c r="C3" s="3"/>
      <c r="D3" s="3"/>
      <c r="E3" s="3"/>
      <c r="F3" s="3"/>
      <c r="G3" s="3"/>
      <c r="H3" s="3"/>
      <c r="I3" s="11"/>
      <c r="J3" s="11"/>
      <c r="K3" s="12"/>
      <c r="L3" s="12"/>
      <c r="M3" s="16"/>
      <c r="N3" s="16"/>
      <c r="O3" s="16"/>
      <c r="P3" s="16"/>
      <c r="Q3" s="16"/>
      <c r="R3" s="16"/>
      <c r="W3" s="17"/>
      <c r="X3" s="17"/>
      <c r="Z3" s="50" t="s">
        <v>60</v>
      </c>
    </row>
    <row r="4" spans="1:26" s="18" customFormat="1" ht="34.5" customHeight="1" x14ac:dyDescent="0.15">
      <c r="A4" s="57"/>
      <c r="B4" s="79" t="s">
        <v>51</v>
      </c>
      <c r="C4" s="79"/>
      <c r="D4" s="79"/>
      <c r="E4" s="82" t="s">
        <v>18</v>
      </c>
      <c r="F4" s="82"/>
      <c r="G4" s="58" t="s">
        <v>19</v>
      </c>
      <c r="H4" s="58"/>
      <c r="I4" s="59" t="s">
        <v>52</v>
      </c>
      <c r="J4" s="59"/>
      <c r="K4" s="69" t="s">
        <v>20</v>
      </c>
      <c r="L4" s="69"/>
      <c r="M4" s="72" t="s">
        <v>21</v>
      </c>
      <c r="N4" s="73"/>
      <c r="O4" s="72" t="s">
        <v>22</v>
      </c>
      <c r="P4" s="73"/>
      <c r="Q4" s="72" t="s">
        <v>23</v>
      </c>
      <c r="R4" s="73"/>
      <c r="S4" s="58" t="s">
        <v>35</v>
      </c>
      <c r="T4" s="58"/>
      <c r="U4" s="80" t="s">
        <v>24</v>
      </c>
      <c r="V4" s="81"/>
      <c r="W4" s="58" t="s">
        <v>27</v>
      </c>
      <c r="X4" s="58"/>
      <c r="Y4" s="58" t="s">
        <v>28</v>
      </c>
      <c r="Z4" s="58"/>
    </row>
    <row r="5" spans="1:26" s="5" customFormat="1" ht="34.5" customHeight="1" thickBot="1" x14ac:dyDescent="0.3">
      <c r="A5" s="57"/>
      <c r="B5" s="1" t="s">
        <v>9</v>
      </c>
      <c r="C5" s="1" t="s">
        <v>8</v>
      </c>
      <c r="D5" s="1" t="s">
        <v>6</v>
      </c>
      <c r="E5" s="1" t="s">
        <v>9</v>
      </c>
      <c r="F5" s="1" t="s">
        <v>8</v>
      </c>
      <c r="G5" s="1" t="s">
        <v>9</v>
      </c>
      <c r="H5" s="1" t="s">
        <v>8</v>
      </c>
      <c r="I5" s="8" t="s">
        <v>9</v>
      </c>
      <c r="J5" s="8" t="s">
        <v>8</v>
      </c>
      <c r="K5" s="42" t="s">
        <v>9</v>
      </c>
      <c r="L5" s="42" t="s">
        <v>8</v>
      </c>
      <c r="M5" s="8" t="s">
        <v>9</v>
      </c>
      <c r="N5" s="8" t="s">
        <v>8</v>
      </c>
      <c r="O5" s="8" t="s">
        <v>9</v>
      </c>
      <c r="P5" s="8" t="s">
        <v>8</v>
      </c>
      <c r="Q5" s="8" t="s">
        <v>9</v>
      </c>
      <c r="R5" s="8" t="s">
        <v>8</v>
      </c>
      <c r="S5" s="1" t="s">
        <v>9</v>
      </c>
      <c r="T5" s="1" t="s">
        <v>8</v>
      </c>
      <c r="U5" s="1" t="s">
        <v>25</v>
      </c>
      <c r="V5" s="1" t="s">
        <v>26</v>
      </c>
      <c r="W5" s="51" t="s">
        <v>9</v>
      </c>
      <c r="X5" s="51" t="s">
        <v>8</v>
      </c>
      <c r="Y5" s="51" t="s">
        <v>9</v>
      </c>
      <c r="Z5" s="51" t="s">
        <v>8</v>
      </c>
    </row>
    <row r="6" spans="1:26" s="5" customFormat="1" ht="42" customHeight="1" thickTop="1" thickBot="1" x14ac:dyDescent="0.3">
      <c r="A6" s="37" t="s">
        <v>14</v>
      </c>
      <c r="B6" s="21">
        <v>3</v>
      </c>
      <c r="C6" s="21">
        <v>1</v>
      </c>
      <c r="D6" s="21">
        <f>B6+C6</f>
        <v>4</v>
      </c>
      <c r="E6" s="21">
        <v>3</v>
      </c>
      <c r="F6" s="21">
        <v>0</v>
      </c>
      <c r="G6" s="21">
        <v>2</v>
      </c>
      <c r="H6" s="21">
        <v>0</v>
      </c>
      <c r="I6" s="22">
        <f>IF(E6=0,0,G6/E6)</f>
        <v>0.66666666666666663</v>
      </c>
      <c r="J6" s="22">
        <f>IF(F6=0,0,H6/F6)</f>
        <v>0</v>
      </c>
      <c r="K6" s="23">
        <f t="shared" ref="K6:L17" si="0">E6-G6</f>
        <v>1</v>
      </c>
      <c r="L6" s="23">
        <f t="shared" si="0"/>
        <v>0</v>
      </c>
      <c r="M6" s="21">
        <v>6</v>
      </c>
      <c r="N6" s="21">
        <v>0</v>
      </c>
      <c r="O6" s="21">
        <v>1</v>
      </c>
      <c r="P6" s="21">
        <v>0</v>
      </c>
      <c r="Q6" s="21">
        <v>2</v>
      </c>
      <c r="R6" s="21"/>
      <c r="S6" s="21">
        <f t="shared" ref="S6:T26" si="1">G6+O6</f>
        <v>3</v>
      </c>
      <c r="T6" s="21">
        <f t="shared" si="1"/>
        <v>0</v>
      </c>
      <c r="U6" s="25"/>
      <c r="V6" s="25"/>
      <c r="W6" s="52">
        <f t="shared" ref="W6:W28" si="2">(S6-U6-V6)/B6</f>
        <v>1</v>
      </c>
      <c r="X6" s="52">
        <f t="shared" ref="X6:X22" si="3">T6/C6</f>
        <v>0</v>
      </c>
      <c r="Y6" s="52">
        <f>(S6-U6-V6)/E6</f>
        <v>1</v>
      </c>
      <c r="Z6" s="52">
        <f>IF(F6=0,0,T6/F6)</f>
        <v>0</v>
      </c>
    </row>
    <row r="7" spans="1:26" s="5" customFormat="1" ht="42" customHeight="1" thickTop="1" thickBot="1" x14ac:dyDescent="0.3">
      <c r="A7" s="37" t="s">
        <v>17</v>
      </c>
      <c r="B7" s="21">
        <v>6</v>
      </c>
      <c r="C7" s="21">
        <v>1</v>
      </c>
      <c r="D7" s="21">
        <f t="shared" ref="D7:D27" si="4">B7+C7</f>
        <v>7</v>
      </c>
      <c r="E7" s="21">
        <v>6</v>
      </c>
      <c r="F7" s="21">
        <v>0</v>
      </c>
      <c r="G7" s="21">
        <v>5</v>
      </c>
      <c r="H7" s="21">
        <v>0</v>
      </c>
      <c r="I7" s="22">
        <f>IF(E7=0,0,G7/E7)</f>
        <v>0.83333333333333337</v>
      </c>
      <c r="J7" s="22">
        <f t="shared" ref="J7:J28" si="5">IF(F7=0,0,H7/F7)</f>
        <v>0</v>
      </c>
      <c r="K7" s="23">
        <f t="shared" si="0"/>
        <v>1</v>
      </c>
      <c r="L7" s="23">
        <f t="shared" si="0"/>
        <v>0</v>
      </c>
      <c r="M7" s="21">
        <v>0</v>
      </c>
      <c r="N7" s="21">
        <v>0</v>
      </c>
      <c r="O7" s="21">
        <v>0</v>
      </c>
      <c r="P7" s="21">
        <v>0</v>
      </c>
      <c r="Q7" s="21"/>
      <c r="R7" s="21"/>
      <c r="S7" s="21">
        <f t="shared" si="1"/>
        <v>5</v>
      </c>
      <c r="T7" s="21">
        <f t="shared" si="1"/>
        <v>0</v>
      </c>
      <c r="U7" s="21"/>
      <c r="V7" s="21"/>
      <c r="W7" s="52">
        <f t="shared" si="2"/>
        <v>0.83333333333333337</v>
      </c>
      <c r="X7" s="52">
        <f t="shared" si="3"/>
        <v>0</v>
      </c>
      <c r="Y7" s="52">
        <f>IF(E7=0,0,(S7-U7-V7)/E7)</f>
        <v>0.83333333333333337</v>
      </c>
      <c r="Z7" s="52">
        <f t="shared" ref="Z7:Z28" si="6">IF(F7=0,0,T7/F7)</f>
        <v>0</v>
      </c>
    </row>
    <row r="8" spans="1:26" ht="42" customHeight="1" thickTop="1" thickBot="1" x14ac:dyDescent="0.3">
      <c r="A8" s="6" t="s">
        <v>13</v>
      </c>
      <c r="B8" s="21">
        <v>5</v>
      </c>
      <c r="C8" s="21">
        <v>1</v>
      </c>
      <c r="D8" s="21">
        <f t="shared" si="4"/>
        <v>6</v>
      </c>
      <c r="E8" s="21">
        <v>4</v>
      </c>
      <c r="F8" s="21">
        <v>0</v>
      </c>
      <c r="G8" s="21">
        <v>3</v>
      </c>
      <c r="H8" s="21">
        <v>0</v>
      </c>
      <c r="I8" s="22">
        <f>IF(E8=0,0,G8/E8)</f>
        <v>0.75</v>
      </c>
      <c r="J8" s="22">
        <f t="shared" si="5"/>
        <v>0</v>
      </c>
      <c r="K8" s="23">
        <f t="shared" si="0"/>
        <v>1</v>
      </c>
      <c r="L8" s="23">
        <f t="shared" si="0"/>
        <v>0</v>
      </c>
      <c r="M8" s="21">
        <v>0</v>
      </c>
      <c r="N8" s="21">
        <v>0</v>
      </c>
      <c r="O8" s="21">
        <v>0</v>
      </c>
      <c r="P8" s="21">
        <v>0</v>
      </c>
      <c r="Q8" s="21"/>
      <c r="R8" s="21"/>
      <c r="S8" s="21">
        <f t="shared" si="1"/>
        <v>3</v>
      </c>
      <c r="T8" s="21">
        <f t="shared" si="1"/>
        <v>0</v>
      </c>
      <c r="U8" s="25"/>
      <c r="V8" s="21"/>
      <c r="W8" s="52">
        <f t="shared" si="2"/>
        <v>0.6</v>
      </c>
      <c r="X8" s="52">
        <f t="shared" si="3"/>
        <v>0</v>
      </c>
      <c r="Y8" s="52">
        <f>(S8-U8-V8)/E8</f>
        <v>0.75</v>
      </c>
      <c r="Z8" s="52">
        <f t="shared" si="6"/>
        <v>0</v>
      </c>
    </row>
    <row r="9" spans="1:26" ht="42" customHeight="1" thickTop="1" thickBot="1" x14ac:dyDescent="0.3">
      <c r="A9" s="6" t="s">
        <v>53</v>
      </c>
      <c r="B9" s="21">
        <v>3</v>
      </c>
      <c r="C9" s="21">
        <v>1</v>
      </c>
      <c r="D9" s="21">
        <f t="shared" ref="D9" si="7">B9+C9</f>
        <v>4</v>
      </c>
      <c r="E9" s="21">
        <v>1</v>
      </c>
      <c r="F9" s="21">
        <v>0</v>
      </c>
      <c r="G9" s="21">
        <v>0</v>
      </c>
      <c r="H9" s="21">
        <v>0</v>
      </c>
      <c r="I9" s="22">
        <f>IF(E9=0,0,G9/E9)</f>
        <v>0</v>
      </c>
      <c r="J9" s="22">
        <f t="shared" ref="J9" si="8">IF(F9=0,0,H9/F9)</f>
        <v>0</v>
      </c>
      <c r="K9" s="23">
        <f t="shared" ref="K9:K12" si="9">E9-G9</f>
        <v>1</v>
      </c>
      <c r="L9" s="23">
        <f t="shared" ref="L9" si="10">F9-H9</f>
        <v>0</v>
      </c>
      <c r="M9" s="21">
        <v>0</v>
      </c>
      <c r="N9" s="21">
        <v>0</v>
      </c>
      <c r="O9" s="21">
        <v>0</v>
      </c>
      <c r="P9" s="21">
        <v>0</v>
      </c>
      <c r="Q9" s="21"/>
      <c r="R9" s="21"/>
      <c r="S9" s="21">
        <f t="shared" ref="S9" si="11">G9+O9</f>
        <v>0</v>
      </c>
      <c r="T9" s="21">
        <f t="shared" ref="T9" si="12">H9+P9</f>
        <v>0</v>
      </c>
      <c r="U9" s="25"/>
      <c r="V9" s="21"/>
      <c r="W9" s="52">
        <f t="shared" ref="W9" si="13">(S9-U9-V9)/B9</f>
        <v>0</v>
      </c>
      <c r="X9" s="52">
        <f t="shared" ref="X9" si="14">T9/C9</f>
        <v>0</v>
      </c>
      <c r="Y9" s="52">
        <f>(S9-U9-V9)/E9</f>
        <v>0</v>
      </c>
      <c r="Z9" s="52">
        <f t="shared" ref="Z9" si="15">IF(F9=0,0,T9/F9)</f>
        <v>0</v>
      </c>
    </row>
    <row r="10" spans="1:26" ht="42" customHeight="1" thickTop="1" thickBot="1" x14ac:dyDescent="0.3">
      <c r="A10" s="6" t="s">
        <v>47</v>
      </c>
      <c r="B10" s="21">
        <v>2</v>
      </c>
      <c r="C10" s="21">
        <v>1</v>
      </c>
      <c r="D10" s="21">
        <f>B10+C10</f>
        <v>3</v>
      </c>
      <c r="E10" s="21">
        <v>2</v>
      </c>
      <c r="F10" s="21">
        <v>0</v>
      </c>
      <c r="G10" s="21">
        <v>2</v>
      </c>
      <c r="H10" s="21">
        <v>0</v>
      </c>
      <c r="I10" s="22">
        <f>IF(E10=0,0,G10/E10)</f>
        <v>1</v>
      </c>
      <c r="J10" s="22">
        <f t="shared" si="5"/>
        <v>0</v>
      </c>
      <c r="K10" s="23">
        <f t="shared" si="9"/>
        <v>0</v>
      </c>
      <c r="L10" s="23">
        <f t="shared" si="0"/>
        <v>0</v>
      </c>
      <c r="M10" s="21">
        <v>7</v>
      </c>
      <c r="N10" s="21">
        <v>0</v>
      </c>
      <c r="O10" s="21">
        <v>0</v>
      </c>
      <c r="P10" s="21">
        <v>0</v>
      </c>
      <c r="Q10" s="21"/>
      <c r="R10" s="21"/>
      <c r="S10" s="21">
        <f t="shared" si="1"/>
        <v>2</v>
      </c>
      <c r="T10" s="21">
        <f t="shared" si="1"/>
        <v>0</v>
      </c>
      <c r="U10" s="25"/>
      <c r="V10" s="25"/>
      <c r="W10" s="52">
        <f t="shared" si="2"/>
        <v>1</v>
      </c>
      <c r="X10" s="52">
        <f t="shared" si="3"/>
        <v>0</v>
      </c>
      <c r="Y10" s="52">
        <f>(S10-U10-V10)/E10</f>
        <v>1</v>
      </c>
      <c r="Z10" s="52">
        <f t="shared" si="6"/>
        <v>0</v>
      </c>
    </row>
    <row r="11" spans="1:26" ht="42" customHeight="1" thickTop="1" thickBot="1" x14ac:dyDescent="0.3">
      <c r="A11" s="6" t="s">
        <v>54</v>
      </c>
      <c r="B11" s="21">
        <v>1</v>
      </c>
      <c r="C11" s="21">
        <v>1</v>
      </c>
      <c r="D11" s="21">
        <f t="shared" si="4"/>
        <v>2</v>
      </c>
      <c r="E11" s="55">
        <v>1</v>
      </c>
      <c r="F11" s="55">
        <v>0</v>
      </c>
      <c r="G11" s="21">
        <v>1</v>
      </c>
      <c r="H11" s="21">
        <v>0</v>
      </c>
      <c r="I11" s="22">
        <f>G11/B11</f>
        <v>1</v>
      </c>
      <c r="J11" s="22">
        <f>H11/C11</f>
        <v>0</v>
      </c>
      <c r="K11" s="23">
        <f t="shared" si="9"/>
        <v>0</v>
      </c>
      <c r="L11" s="23">
        <v>0</v>
      </c>
      <c r="M11" s="56">
        <v>0</v>
      </c>
      <c r="N11" s="56">
        <v>0</v>
      </c>
      <c r="O11" s="21">
        <v>0</v>
      </c>
      <c r="P11" s="21">
        <v>0</v>
      </c>
      <c r="Q11" s="21"/>
      <c r="R11" s="21"/>
      <c r="S11" s="21">
        <f t="shared" si="1"/>
        <v>1</v>
      </c>
      <c r="T11" s="21">
        <f t="shared" si="1"/>
        <v>0</v>
      </c>
      <c r="U11" s="21"/>
      <c r="V11" s="21"/>
      <c r="W11" s="52">
        <f t="shared" si="2"/>
        <v>1</v>
      </c>
      <c r="X11" s="52">
        <f t="shared" si="3"/>
        <v>0</v>
      </c>
      <c r="Y11" s="52">
        <f>(S11-U11-V11)/B11</f>
        <v>1</v>
      </c>
      <c r="Z11" s="52">
        <f t="shared" si="6"/>
        <v>0</v>
      </c>
    </row>
    <row r="12" spans="1:26" ht="42" customHeight="1" thickTop="1" thickBot="1" x14ac:dyDescent="0.3">
      <c r="A12" s="6" t="s">
        <v>55</v>
      </c>
      <c r="B12" s="21">
        <v>2</v>
      </c>
      <c r="C12" s="21">
        <v>1</v>
      </c>
      <c r="D12" s="21">
        <f t="shared" si="4"/>
        <v>3</v>
      </c>
      <c r="E12" s="55">
        <v>0</v>
      </c>
      <c r="F12" s="55">
        <v>0</v>
      </c>
      <c r="G12" s="21">
        <v>0</v>
      </c>
      <c r="H12" s="21">
        <v>0</v>
      </c>
      <c r="I12" s="22">
        <f>G12/B12</f>
        <v>0</v>
      </c>
      <c r="J12" s="22">
        <f>H12/C12</f>
        <v>0</v>
      </c>
      <c r="K12" s="23">
        <f t="shared" si="9"/>
        <v>0</v>
      </c>
      <c r="L12" s="23">
        <f t="shared" ref="L12:L17" si="16">F12-H12</f>
        <v>0</v>
      </c>
      <c r="M12" s="56">
        <v>0</v>
      </c>
      <c r="N12" s="56">
        <v>0</v>
      </c>
      <c r="O12" s="21">
        <v>0</v>
      </c>
      <c r="P12" s="21">
        <v>0</v>
      </c>
      <c r="Q12" s="21"/>
      <c r="R12" s="21"/>
      <c r="S12" s="21">
        <f t="shared" si="1"/>
        <v>0</v>
      </c>
      <c r="T12" s="21">
        <f t="shared" si="1"/>
        <v>0</v>
      </c>
      <c r="U12" s="21"/>
      <c r="V12" s="21"/>
      <c r="W12" s="52">
        <f t="shared" si="2"/>
        <v>0</v>
      </c>
      <c r="X12" s="52">
        <f t="shared" si="3"/>
        <v>0</v>
      </c>
      <c r="Y12" s="52">
        <f>IF(B12=0,0,(S12-U12-V12)/B12)</f>
        <v>0</v>
      </c>
      <c r="Z12" s="52">
        <f t="shared" si="6"/>
        <v>0</v>
      </c>
    </row>
    <row r="13" spans="1:26" ht="42" customHeight="1" thickTop="1" thickBot="1" x14ac:dyDescent="0.3">
      <c r="A13" s="6" t="s">
        <v>15</v>
      </c>
      <c r="B13" s="21">
        <v>7</v>
      </c>
      <c r="C13" s="21">
        <v>1</v>
      </c>
      <c r="D13" s="21">
        <f t="shared" si="4"/>
        <v>8</v>
      </c>
      <c r="E13" s="21">
        <v>3</v>
      </c>
      <c r="F13" s="21">
        <v>0</v>
      </c>
      <c r="G13" s="21">
        <v>1</v>
      </c>
      <c r="H13" s="21">
        <v>0</v>
      </c>
      <c r="I13" s="22">
        <f>IF(E13=0,0,G13/E13)</f>
        <v>0.33333333333333331</v>
      </c>
      <c r="J13" s="22">
        <f t="shared" si="5"/>
        <v>0</v>
      </c>
      <c r="K13" s="23">
        <f t="shared" si="0"/>
        <v>2</v>
      </c>
      <c r="L13" s="23">
        <f t="shared" si="16"/>
        <v>0</v>
      </c>
      <c r="M13" s="21">
        <v>0</v>
      </c>
      <c r="N13" s="21">
        <v>0</v>
      </c>
      <c r="O13" s="21">
        <v>0</v>
      </c>
      <c r="P13" s="21">
        <v>0</v>
      </c>
      <c r="Q13" s="21"/>
      <c r="R13" s="21"/>
      <c r="S13" s="21">
        <f t="shared" si="1"/>
        <v>1</v>
      </c>
      <c r="T13" s="21">
        <f t="shared" si="1"/>
        <v>0</v>
      </c>
      <c r="U13" s="21"/>
      <c r="V13" s="21"/>
      <c r="W13" s="52">
        <f t="shared" si="2"/>
        <v>0.14285714285714285</v>
      </c>
      <c r="X13" s="52">
        <f t="shared" si="3"/>
        <v>0</v>
      </c>
      <c r="Y13" s="52">
        <f>IF(E13=0,0,(S13-U13-V13)/E13)</f>
        <v>0.33333333333333331</v>
      </c>
      <c r="Z13" s="52">
        <f t="shared" si="6"/>
        <v>0</v>
      </c>
    </row>
    <row r="14" spans="1:26" ht="42" customHeight="1" thickTop="1" thickBot="1" x14ac:dyDescent="0.3">
      <c r="A14" s="6" t="s">
        <v>48</v>
      </c>
      <c r="B14" s="21">
        <v>3</v>
      </c>
      <c r="C14" s="21">
        <v>1</v>
      </c>
      <c r="D14" s="21">
        <f>B14+C14</f>
        <v>4</v>
      </c>
      <c r="E14" s="21">
        <v>3</v>
      </c>
      <c r="F14" s="21">
        <v>0</v>
      </c>
      <c r="G14" s="21">
        <v>2</v>
      </c>
      <c r="H14" s="21">
        <v>0</v>
      </c>
      <c r="I14" s="22">
        <f>IF(E14=0,0,G14/E14)</f>
        <v>0.66666666666666663</v>
      </c>
      <c r="J14" s="22">
        <f t="shared" si="5"/>
        <v>0</v>
      </c>
      <c r="K14" s="23">
        <f t="shared" si="0"/>
        <v>1</v>
      </c>
      <c r="L14" s="23">
        <f t="shared" si="16"/>
        <v>0</v>
      </c>
      <c r="M14" s="21">
        <v>7</v>
      </c>
      <c r="N14" s="21">
        <v>0</v>
      </c>
      <c r="O14" s="21">
        <v>1</v>
      </c>
      <c r="P14" s="21">
        <v>0</v>
      </c>
      <c r="Q14" s="21">
        <v>3</v>
      </c>
      <c r="R14" s="21"/>
      <c r="S14" s="21">
        <f>G14+O14</f>
        <v>3</v>
      </c>
      <c r="T14" s="21">
        <f>H14+P14</f>
        <v>0</v>
      </c>
      <c r="U14" s="21"/>
      <c r="V14" s="21"/>
      <c r="W14" s="52">
        <f>(S14-U14-V14)/B14</f>
        <v>1</v>
      </c>
      <c r="X14" s="52">
        <f>T14/C14</f>
        <v>0</v>
      </c>
      <c r="Y14" s="52">
        <f>IF(E14=0,0,(S14-U14-V14)/E14)</f>
        <v>1</v>
      </c>
      <c r="Z14" s="52">
        <f t="shared" si="6"/>
        <v>0</v>
      </c>
    </row>
    <row r="15" spans="1:26" ht="42" customHeight="1" thickTop="1" thickBot="1" x14ac:dyDescent="0.3">
      <c r="A15" s="6" t="s">
        <v>33</v>
      </c>
      <c r="B15" s="21">
        <v>3</v>
      </c>
      <c r="C15" s="21">
        <v>1</v>
      </c>
      <c r="D15" s="21">
        <f>B15+C15</f>
        <v>4</v>
      </c>
      <c r="E15" s="21">
        <v>3</v>
      </c>
      <c r="F15" s="21">
        <v>0</v>
      </c>
      <c r="G15" s="21">
        <v>3</v>
      </c>
      <c r="H15" s="21">
        <v>0</v>
      </c>
      <c r="I15" s="22">
        <f>IF(E15=0,0,G15/E15)</f>
        <v>1</v>
      </c>
      <c r="J15" s="22">
        <f t="shared" si="5"/>
        <v>0</v>
      </c>
      <c r="K15" s="23">
        <f t="shared" si="0"/>
        <v>0</v>
      </c>
      <c r="L15" s="23">
        <f t="shared" si="16"/>
        <v>0</v>
      </c>
      <c r="M15" s="21">
        <v>0</v>
      </c>
      <c r="N15" s="21">
        <v>0</v>
      </c>
      <c r="O15" s="21">
        <v>0</v>
      </c>
      <c r="P15" s="21">
        <v>0</v>
      </c>
      <c r="Q15" s="21"/>
      <c r="R15" s="21"/>
      <c r="S15" s="21">
        <f>G15+O15</f>
        <v>3</v>
      </c>
      <c r="T15" s="21">
        <f>H15+P15</f>
        <v>0</v>
      </c>
      <c r="U15" s="21">
        <v>1</v>
      </c>
      <c r="V15" s="21"/>
      <c r="W15" s="52">
        <f>(S15-U15-V15)/B15</f>
        <v>0.66666666666666663</v>
      </c>
      <c r="X15" s="52">
        <f>T15/C15</f>
        <v>0</v>
      </c>
      <c r="Y15" s="52">
        <f>IF(E15=0,0,(S15-U15-V15)/E15)</f>
        <v>0.66666666666666663</v>
      </c>
      <c r="Z15" s="52">
        <f t="shared" si="6"/>
        <v>0</v>
      </c>
    </row>
    <row r="16" spans="1:26" ht="42" customHeight="1" thickTop="1" thickBot="1" x14ac:dyDescent="0.3">
      <c r="A16" s="6" t="s">
        <v>16</v>
      </c>
      <c r="B16" s="21">
        <v>9</v>
      </c>
      <c r="C16" s="21">
        <v>1</v>
      </c>
      <c r="D16" s="21">
        <f t="shared" si="4"/>
        <v>10</v>
      </c>
      <c r="E16" s="21">
        <v>0</v>
      </c>
      <c r="F16" s="21">
        <v>0</v>
      </c>
      <c r="G16" s="21">
        <v>0</v>
      </c>
      <c r="H16" s="21">
        <v>0</v>
      </c>
      <c r="I16" s="22">
        <f>IF(E16=0,0,G16/E16)</f>
        <v>0</v>
      </c>
      <c r="J16" s="22">
        <f t="shared" si="5"/>
        <v>0</v>
      </c>
      <c r="K16" s="23">
        <f t="shared" si="0"/>
        <v>0</v>
      </c>
      <c r="L16" s="23">
        <f t="shared" si="16"/>
        <v>0</v>
      </c>
      <c r="M16" s="21">
        <v>0</v>
      </c>
      <c r="N16" s="21">
        <v>0</v>
      </c>
      <c r="O16" s="21">
        <v>0</v>
      </c>
      <c r="P16" s="21">
        <v>0</v>
      </c>
      <c r="Q16" s="21"/>
      <c r="R16" s="21"/>
      <c r="S16" s="21">
        <f t="shared" si="1"/>
        <v>0</v>
      </c>
      <c r="T16" s="21">
        <f t="shared" si="1"/>
        <v>0</v>
      </c>
      <c r="U16" s="25"/>
      <c r="V16" s="25"/>
      <c r="W16" s="52">
        <f>(S16-U16-V16)/B16</f>
        <v>0</v>
      </c>
      <c r="X16" s="52">
        <f t="shared" si="3"/>
        <v>0</v>
      </c>
      <c r="Y16" s="52">
        <f>IF(E16=0,0,(S16-U16-V16)/E16)</f>
        <v>0</v>
      </c>
      <c r="Z16" s="52">
        <f t="shared" si="6"/>
        <v>0</v>
      </c>
    </row>
    <row r="17" spans="1:29" ht="42" customHeight="1" thickTop="1" thickBot="1" x14ac:dyDescent="0.3">
      <c r="A17" s="6" t="s">
        <v>43</v>
      </c>
      <c r="B17" s="21">
        <v>8</v>
      </c>
      <c r="C17" s="21">
        <v>1</v>
      </c>
      <c r="D17" s="21">
        <f t="shared" si="4"/>
        <v>9</v>
      </c>
      <c r="E17" s="21">
        <v>2</v>
      </c>
      <c r="F17" s="21">
        <v>0</v>
      </c>
      <c r="G17" s="21">
        <v>2</v>
      </c>
      <c r="H17" s="21">
        <v>0</v>
      </c>
      <c r="I17" s="22">
        <f>IF(E17=0,0,G17/E17)</f>
        <v>1</v>
      </c>
      <c r="J17" s="22">
        <f t="shared" si="5"/>
        <v>0</v>
      </c>
      <c r="K17" s="23">
        <f t="shared" si="0"/>
        <v>0</v>
      </c>
      <c r="L17" s="23">
        <f t="shared" si="16"/>
        <v>0</v>
      </c>
      <c r="M17" s="21">
        <v>0</v>
      </c>
      <c r="N17" s="21">
        <v>0</v>
      </c>
      <c r="O17" s="21">
        <v>0</v>
      </c>
      <c r="P17" s="21">
        <v>0</v>
      </c>
      <c r="Q17" s="21"/>
      <c r="R17" s="21"/>
      <c r="S17" s="21">
        <f t="shared" si="1"/>
        <v>2</v>
      </c>
      <c r="T17" s="21">
        <f t="shared" si="1"/>
        <v>0</v>
      </c>
      <c r="U17" s="21"/>
      <c r="V17" s="21"/>
      <c r="W17" s="52">
        <f t="shared" si="2"/>
        <v>0.25</v>
      </c>
      <c r="X17" s="52">
        <f t="shared" si="3"/>
        <v>0</v>
      </c>
      <c r="Y17" s="52">
        <f>IF(E17=0,0,(S17-U17-V17)/E17)</f>
        <v>1</v>
      </c>
      <c r="Z17" s="52">
        <f t="shared" si="6"/>
        <v>0</v>
      </c>
    </row>
    <row r="18" spans="1:29" ht="42" customHeight="1" thickTop="1" thickBot="1" x14ac:dyDescent="0.3">
      <c r="A18" s="6" t="s">
        <v>0</v>
      </c>
      <c r="B18" s="27">
        <v>10</v>
      </c>
      <c r="C18" s="27">
        <v>1</v>
      </c>
      <c r="D18" s="21">
        <f t="shared" si="4"/>
        <v>11</v>
      </c>
      <c r="E18" s="65">
        <v>31</v>
      </c>
      <c r="F18" s="65">
        <v>0</v>
      </c>
      <c r="G18" s="27">
        <v>4</v>
      </c>
      <c r="H18" s="27">
        <v>0</v>
      </c>
      <c r="I18" s="22">
        <f t="shared" ref="I18:J26" si="17">G18/B18</f>
        <v>0.4</v>
      </c>
      <c r="J18" s="22">
        <f t="shared" si="17"/>
        <v>0</v>
      </c>
      <c r="K18" s="23">
        <f>B18-G18</f>
        <v>6</v>
      </c>
      <c r="L18" s="23">
        <v>0</v>
      </c>
      <c r="M18" s="68">
        <v>9</v>
      </c>
      <c r="N18" s="65">
        <v>0</v>
      </c>
      <c r="O18" s="21">
        <v>4</v>
      </c>
      <c r="P18" s="21">
        <v>0</v>
      </c>
      <c r="Q18" s="21">
        <v>9</v>
      </c>
      <c r="R18" s="21"/>
      <c r="S18" s="21">
        <f t="shared" si="1"/>
        <v>8</v>
      </c>
      <c r="T18" s="21">
        <f t="shared" si="1"/>
        <v>0</v>
      </c>
      <c r="U18" s="21"/>
      <c r="V18" s="25"/>
      <c r="W18" s="52">
        <f t="shared" si="2"/>
        <v>0.8</v>
      </c>
      <c r="X18" s="52">
        <f t="shared" si="3"/>
        <v>0</v>
      </c>
      <c r="Y18" s="52">
        <f>(S18-U18-V18)/B18</f>
        <v>0.8</v>
      </c>
      <c r="Z18" s="52">
        <f t="shared" si="6"/>
        <v>0</v>
      </c>
      <c r="AA18" s="39"/>
    </row>
    <row r="19" spans="1:29" ht="42" customHeight="1" thickTop="1" thickBot="1" x14ac:dyDescent="0.3">
      <c r="A19" s="6" t="s">
        <v>1</v>
      </c>
      <c r="B19" s="21">
        <v>9</v>
      </c>
      <c r="C19" s="21">
        <v>1</v>
      </c>
      <c r="D19" s="21">
        <f t="shared" si="4"/>
        <v>10</v>
      </c>
      <c r="E19" s="74"/>
      <c r="F19" s="74"/>
      <c r="G19" s="21">
        <v>8</v>
      </c>
      <c r="H19" s="21">
        <v>0</v>
      </c>
      <c r="I19" s="22">
        <f t="shared" si="17"/>
        <v>0.88888888888888884</v>
      </c>
      <c r="J19" s="22">
        <f t="shared" si="17"/>
        <v>0</v>
      </c>
      <c r="K19" s="23">
        <f>B19-G19</f>
        <v>1</v>
      </c>
      <c r="L19" s="23">
        <v>0</v>
      </c>
      <c r="M19" s="68"/>
      <c r="N19" s="68"/>
      <c r="O19" s="21">
        <v>1</v>
      </c>
      <c r="P19" s="21">
        <v>0</v>
      </c>
      <c r="Q19" s="21">
        <v>6</v>
      </c>
      <c r="R19" s="21"/>
      <c r="S19" s="21">
        <f t="shared" si="1"/>
        <v>9</v>
      </c>
      <c r="T19" s="21">
        <f t="shared" si="1"/>
        <v>0</v>
      </c>
      <c r="U19" s="21">
        <v>1</v>
      </c>
      <c r="V19" s="21"/>
      <c r="W19" s="52">
        <f t="shared" si="2"/>
        <v>0.88888888888888884</v>
      </c>
      <c r="X19" s="52">
        <f t="shared" si="3"/>
        <v>0</v>
      </c>
      <c r="Y19" s="52">
        <f>(S19-U19-V19)/B19</f>
        <v>0.88888888888888884</v>
      </c>
      <c r="Z19" s="52">
        <f t="shared" si="6"/>
        <v>0</v>
      </c>
    </row>
    <row r="20" spans="1:29" ht="42" customHeight="1" thickTop="1" thickBot="1" x14ac:dyDescent="0.3">
      <c r="A20" s="6" t="s">
        <v>2</v>
      </c>
      <c r="B20" s="21">
        <v>7</v>
      </c>
      <c r="C20" s="21">
        <v>1</v>
      </c>
      <c r="D20" s="21">
        <f t="shared" si="4"/>
        <v>8</v>
      </c>
      <c r="E20" s="74"/>
      <c r="F20" s="74"/>
      <c r="G20" s="21">
        <v>3</v>
      </c>
      <c r="H20" s="21">
        <v>0</v>
      </c>
      <c r="I20" s="22">
        <f t="shared" si="17"/>
        <v>0.42857142857142855</v>
      </c>
      <c r="J20" s="22">
        <f t="shared" si="17"/>
        <v>0</v>
      </c>
      <c r="K20" s="23">
        <f>B20-G20</f>
        <v>4</v>
      </c>
      <c r="L20" s="23">
        <v>0</v>
      </c>
      <c r="M20" s="68"/>
      <c r="N20" s="68"/>
      <c r="O20" s="21">
        <v>0</v>
      </c>
      <c r="P20" s="21">
        <v>0</v>
      </c>
      <c r="Q20" s="21"/>
      <c r="R20" s="21"/>
      <c r="S20" s="21">
        <f t="shared" si="1"/>
        <v>3</v>
      </c>
      <c r="T20" s="21">
        <f t="shared" si="1"/>
        <v>0</v>
      </c>
      <c r="U20" s="25"/>
      <c r="V20" s="25"/>
      <c r="W20" s="52">
        <f t="shared" si="2"/>
        <v>0.42857142857142855</v>
      </c>
      <c r="X20" s="52">
        <f t="shared" si="3"/>
        <v>0</v>
      </c>
      <c r="Y20" s="52">
        <f>(S20-U20-V20)/B20</f>
        <v>0.42857142857142855</v>
      </c>
      <c r="Z20" s="52">
        <f t="shared" si="6"/>
        <v>0</v>
      </c>
    </row>
    <row r="21" spans="1:29" ht="42" customHeight="1" thickTop="1" thickBot="1" x14ac:dyDescent="0.3">
      <c r="A21" s="6" t="s">
        <v>29</v>
      </c>
      <c r="B21" s="21">
        <v>5</v>
      </c>
      <c r="C21" s="21">
        <v>1</v>
      </c>
      <c r="D21" s="21">
        <f>B21+C21</f>
        <v>6</v>
      </c>
      <c r="E21" s="74"/>
      <c r="F21" s="74"/>
      <c r="G21" s="21">
        <v>3</v>
      </c>
      <c r="H21" s="21">
        <v>0</v>
      </c>
      <c r="I21" s="22">
        <f>G21/B21</f>
        <v>0.6</v>
      </c>
      <c r="J21" s="22">
        <f>H21/C21</f>
        <v>0</v>
      </c>
      <c r="K21" s="23">
        <f>B21-G21</f>
        <v>2</v>
      </c>
      <c r="L21" s="23">
        <v>0</v>
      </c>
      <c r="M21" s="68"/>
      <c r="N21" s="68"/>
      <c r="O21" s="21">
        <v>2</v>
      </c>
      <c r="P21" s="21">
        <v>0</v>
      </c>
      <c r="Q21" s="21">
        <v>5</v>
      </c>
      <c r="R21" s="21"/>
      <c r="S21" s="21">
        <f t="shared" si="1"/>
        <v>5</v>
      </c>
      <c r="T21" s="21">
        <f t="shared" si="1"/>
        <v>0</v>
      </c>
      <c r="U21" s="21"/>
      <c r="V21" s="25"/>
      <c r="W21" s="52">
        <f t="shared" si="2"/>
        <v>1</v>
      </c>
      <c r="X21" s="52">
        <f t="shared" si="3"/>
        <v>0</v>
      </c>
      <c r="Y21" s="52">
        <f>(S21-U21-V21)/B21</f>
        <v>1</v>
      </c>
      <c r="Z21" s="52">
        <f t="shared" si="6"/>
        <v>0</v>
      </c>
    </row>
    <row r="22" spans="1:29" ht="42" customHeight="1" thickTop="1" thickBot="1" x14ac:dyDescent="0.3">
      <c r="A22" s="6" t="s">
        <v>36</v>
      </c>
      <c r="B22" s="21">
        <v>2</v>
      </c>
      <c r="C22" s="21">
        <v>1</v>
      </c>
      <c r="D22" s="21">
        <f>B22+C22</f>
        <v>3</v>
      </c>
      <c r="E22" s="75"/>
      <c r="F22" s="75"/>
      <c r="G22" s="21">
        <v>0</v>
      </c>
      <c r="H22" s="21">
        <v>0</v>
      </c>
      <c r="I22" s="22">
        <f>G22/B22</f>
        <v>0</v>
      </c>
      <c r="J22" s="22">
        <f>H22/C22</f>
        <v>0</v>
      </c>
      <c r="K22" s="23">
        <f>B22-G22</f>
        <v>2</v>
      </c>
      <c r="L22" s="23">
        <v>0</v>
      </c>
      <c r="M22" s="71"/>
      <c r="N22" s="71"/>
      <c r="O22" s="21">
        <v>0</v>
      </c>
      <c r="P22" s="21">
        <v>0</v>
      </c>
      <c r="Q22" s="21"/>
      <c r="R22" s="21"/>
      <c r="S22" s="21">
        <f t="shared" si="1"/>
        <v>0</v>
      </c>
      <c r="T22" s="21">
        <f t="shared" si="1"/>
        <v>0</v>
      </c>
      <c r="U22" s="21"/>
      <c r="V22" s="25"/>
      <c r="W22" s="52">
        <f t="shared" si="2"/>
        <v>0</v>
      </c>
      <c r="X22" s="52">
        <f t="shared" si="3"/>
        <v>0</v>
      </c>
      <c r="Y22" s="52">
        <f>(S22-U22-V22)/B22</f>
        <v>0</v>
      </c>
      <c r="Z22" s="52">
        <f t="shared" si="6"/>
        <v>0</v>
      </c>
    </row>
    <row r="23" spans="1:29" ht="42" customHeight="1" thickTop="1" thickBot="1" x14ac:dyDescent="0.3">
      <c r="A23" s="6" t="s">
        <v>34</v>
      </c>
      <c r="B23" s="21">
        <v>5</v>
      </c>
      <c r="C23" s="21">
        <v>1</v>
      </c>
      <c r="D23" s="21">
        <f>B23+C23</f>
        <v>6</v>
      </c>
      <c r="E23" s="21">
        <v>5</v>
      </c>
      <c r="F23" s="21">
        <v>0</v>
      </c>
      <c r="G23" s="21">
        <v>3</v>
      </c>
      <c r="H23" s="21">
        <v>0</v>
      </c>
      <c r="I23" s="22">
        <f>IF(E23=0,0,G23/E23)</f>
        <v>0.6</v>
      </c>
      <c r="J23" s="22">
        <f t="shared" si="5"/>
        <v>0</v>
      </c>
      <c r="K23" s="23">
        <f>E23-G23</f>
        <v>2</v>
      </c>
      <c r="L23" s="23">
        <f>F23-H23</f>
        <v>0</v>
      </c>
      <c r="M23" s="21">
        <v>9</v>
      </c>
      <c r="N23" s="21">
        <v>0</v>
      </c>
      <c r="O23" s="21">
        <v>2</v>
      </c>
      <c r="P23" s="21">
        <v>0</v>
      </c>
      <c r="Q23" s="21">
        <v>3</v>
      </c>
      <c r="R23" s="21"/>
      <c r="S23" s="21">
        <f>G23+O23</f>
        <v>5</v>
      </c>
      <c r="T23" s="21">
        <f>H23+P23</f>
        <v>0</v>
      </c>
      <c r="U23" s="21"/>
      <c r="V23" s="25"/>
      <c r="W23" s="52">
        <f>(S23-U23-V23)/B23</f>
        <v>1</v>
      </c>
      <c r="X23" s="52">
        <f t="shared" ref="X23:X28" si="18">T23/C23</f>
        <v>0</v>
      </c>
      <c r="Y23" s="52">
        <f>(S23-U23-V23)/E23</f>
        <v>1</v>
      </c>
      <c r="Z23" s="52">
        <f t="shared" si="6"/>
        <v>0</v>
      </c>
    </row>
    <row r="24" spans="1:29" ht="42" customHeight="1" thickTop="1" thickBot="1" x14ac:dyDescent="0.3">
      <c r="A24" s="6" t="s">
        <v>3</v>
      </c>
      <c r="B24" s="21">
        <v>7</v>
      </c>
      <c r="C24" s="21">
        <v>1</v>
      </c>
      <c r="D24" s="21">
        <f t="shared" si="4"/>
        <v>8</v>
      </c>
      <c r="E24" s="26"/>
      <c r="F24" s="26"/>
      <c r="G24" s="21">
        <v>3</v>
      </c>
      <c r="H24" s="21">
        <v>0</v>
      </c>
      <c r="I24" s="22">
        <f t="shared" si="17"/>
        <v>0.42857142857142855</v>
      </c>
      <c r="J24" s="22">
        <f t="shared" si="17"/>
        <v>0</v>
      </c>
      <c r="K24" s="23">
        <f>B24-G24</f>
        <v>4</v>
      </c>
      <c r="L24" s="23">
        <v>0</v>
      </c>
      <c r="M24" s="65">
        <v>0</v>
      </c>
      <c r="N24" s="65">
        <v>0</v>
      </c>
      <c r="O24" s="21">
        <v>0</v>
      </c>
      <c r="P24" s="21">
        <v>0</v>
      </c>
      <c r="Q24" s="21"/>
      <c r="R24" s="21"/>
      <c r="S24" s="21">
        <f t="shared" si="1"/>
        <v>3</v>
      </c>
      <c r="T24" s="21">
        <f t="shared" si="1"/>
        <v>0</v>
      </c>
      <c r="U24" s="21">
        <v>1</v>
      </c>
      <c r="V24" s="21"/>
      <c r="W24" s="52">
        <f t="shared" si="2"/>
        <v>0.2857142857142857</v>
      </c>
      <c r="X24" s="52">
        <f t="shared" si="18"/>
        <v>0</v>
      </c>
      <c r="Y24" s="52">
        <f>(S24-U24-V24)/B24</f>
        <v>0.2857142857142857</v>
      </c>
      <c r="Z24" s="52">
        <f t="shared" si="6"/>
        <v>0</v>
      </c>
    </row>
    <row r="25" spans="1:29" ht="42" customHeight="1" thickTop="1" thickBot="1" x14ac:dyDescent="0.3">
      <c r="A25" s="6" t="s">
        <v>4</v>
      </c>
      <c r="B25" s="21">
        <v>6</v>
      </c>
      <c r="C25" s="21">
        <v>1</v>
      </c>
      <c r="D25" s="21">
        <f t="shared" si="4"/>
        <v>7</v>
      </c>
      <c r="E25" s="29">
        <v>17</v>
      </c>
      <c r="F25" s="29">
        <v>0</v>
      </c>
      <c r="G25" s="21">
        <v>5</v>
      </c>
      <c r="H25" s="21">
        <v>0</v>
      </c>
      <c r="I25" s="22">
        <f t="shared" si="17"/>
        <v>0.83333333333333337</v>
      </c>
      <c r="J25" s="22">
        <f t="shared" si="17"/>
        <v>0</v>
      </c>
      <c r="K25" s="23">
        <f>B25-G25</f>
        <v>1</v>
      </c>
      <c r="L25" s="23">
        <v>0</v>
      </c>
      <c r="M25" s="68"/>
      <c r="N25" s="68"/>
      <c r="O25" s="21">
        <v>0</v>
      </c>
      <c r="P25" s="21">
        <v>0</v>
      </c>
      <c r="Q25" s="21"/>
      <c r="R25" s="21"/>
      <c r="S25" s="21">
        <f t="shared" si="1"/>
        <v>5</v>
      </c>
      <c r="T25" s="21">
        <f t="shared" si="1"/>
        <v>0</v>
      </c>
      <c r="U25" s="25">
        <v>1</v>
      </c>
      <c r="V25" s="21"/>
      <c r="W25" s="52">
        <f t="shared" si="2"/>
        <v>0.66666666666666663</v>
      </c>
      <c r="X25" s="52">
        <f t="shared" si="18"/>
        <v>0</v>
      </c>
      <c r="Y25" s="52">
        <f>(S25-U25-V25)/B25</f>
        <v>0.66666666666666663</v>
      </c>
      <c r="Z25" s="52">
        <f t="shared" si="6"/>
        <v>0</v>
      </c>
    </row>
    <row r="26" spans="1:29" ht="42" customHeight="1" thickTop="1" thickBot="1" x14ac:dyDescent="0.3">
      <c r="A26" s="6" t="s">
        <v>5</v>
      </c>
      <c r="B26" s="21">
        <v>4</v>
      </c>
      <c r="C26" s="21">
        <v>1</v>
      </c>
      <c r="D26" s="21">
        <f t="shared" si="4"/>
        <v>5</v>
      </c>
      <c r="E26" s="27"/>
      <c r="F26" s="27"/>
      <c r="G26" s="21">
        <v>2</v>
      </c>
      <c r="H26" s="21">
        <v>0</v>
      </c>
      <c r="I26" s="22">
        <f t="shared" si="17"/>
        <v>0.5</v>
      </c>
      <c r="J26" s="22">
        <f t="shared" si="17"/>
        <v>0</v>
      </c>
      <c r="K26" s="23">
        <f>B26-G26</f>
        <v>2</v>
      </c>
      <c r="L26" s="23">
        <f>F26-H26</f>
        <v>0</v>
      </c>
      <c r="M26" s="71"/>
      <c r="N26" s="71"/>
      <c r="O26" s="21">
        <v>0</v>
      </c>
      <c r="P26" s="21">
        <v>0</v>
      </c>
      <c r="Q26" s="21"/>
      <c r="R26" s="21"/>
      <c r="S26" s="21">
        <f t="shared" si="1"/>
        <v>2</v>
      </c>
      <c r="T26" s="21">
        <f t="shared" si="1"/>
        <v>0</v>
      </c>
      <c r="U26" s="21"/>
      <c r="V26" s="25"/>
      <c r="W26" s="52">
        <f t="shared" si="2"/>
        <v>0.5</v>
      </c>
      <c r="X26" s="52">
        <f t="shared" si="18"/>
        <v>0</v>
      </c>
      <c r="Y26" s="52">
        <f>(S26-U26-V26)/B26</f>
        <v>0.5</v>
      </c>
      <c r="Z26" s="52">
        <f t="shared" si="6"/>
        <v>0</v>
      </c>
      <c r="AA26" s="39"/>
    </row>
    <row r="27" spans="1:29" ht="42" customHeight="1" thickTop="1" thickBot="1" x14ac:dyDescent="0.3">
      <c r="A27" s="38" t="s">
        <v>57</v>
      </c>
      <c r="B27" s="26">
        <v>2</v>
      </c>
      <c r="C27" s="26">
        <v>1</v>
      </c>
      <c r="D27" s="26">
        <f t="shared" si="4"/>
        <v>3</v>
      </c>
      <c r="E27" s="21">
        <v>0</v>
      </c>
      <c r="F27" s="21">
        <v>0</v>
      </c>
      <c r="G27" s="21">
        <v>0</v>
      </c>
      <c r="H27" s="21">
        <v>0</v>
      </c>
      <c r="I27" s="22">
        <f>IF(E27=0,0,G27/E27)</f>
        <v>0</v>
      </c>
      <c r="J27" s="22">
        <f t="shared" si="5"/>
        <v>0</v>
      </c>
      <c r="K27" s="23">
        <f>E27-G27</f>
        <v>0</v>
      </c>
      <c r="L27" s="23">
        <f>F27-H27</f>
        <v>0</v>
      </c>
      <c r="M27" s="21">
        <v>0</v>
      </c>
      <c r="N27" s="23">
        <v>0</v>
      </c>
      <c r="O27" s="23">
        <v>0</v>
      </c>
      <c r="P27" s="21">
        <v>0</v>
      </c>
      <c r="Q27" s="21"/>
      <c r="R27" s="21"/>
      <c r="S27" s="21">
        <f>G27+O27</f>
        <v>0</v>
      </c>
      <c r="T27" s="21">
        <f>H27+P27</f>
        <v>0</v>
      </c>
      <c r="U27" s="21"/>
      <c r="V27" s="21"/>
      <c r="W27" s="52">
        <f t="shared" si="2"/>
        <v>0</v>
      </c>
      <c r="X27" s="52">
        <f t="shared" si="18"/>
        <v>0</v>
      </c>
      <c r="Y27" s="52">
        <f>(S27-U27-V27)/B27</f>
        <v>0</v>
      </c>
      <c r="Z27" s="52">
        <f t="shared" si="6"/>
        <v>0</v>
      </c>
      <c r="AA27" s="40"/>
      <c r="AB27" s="41"/>
      <c r="AC27" s="41"/>
    </row>
    <row r="28" spans="1:29" ht="42" customHeight="1" thickTop="1" thickBot="1" x14ac:dyDescent="0.3">
      <c r="A28" s="19" t="s">
        <v>10</v>
      </c>
      <c r="B28" s="30">
        <f>SUM(B6:B27)</f>
        <v>109</v>
      </c>
      <c r="C28" s="30">
        <f t="shared" ref="C28:D28" si="19">SUM(C6:C27)</f>
        <v>22</v>
      </c>
      <c r="D28" s="30">
        <f t="shared" si="19"/>
        <v>131</v>
      </c>
      <c r="E28" s="30">
        <f t="shared" ref="E28:H28" si="20">SUM(E6:E27)</f>
        <v>81</v>
      </c>
      <c r="F28" s="30">
        <f t="shared" si="20"/>
        <v>0</v>
      </c>
      <c r="G28" s="30">
        <f t="shared" si="20"/>
        <v>52</v>
      </c>
      <c r="H28" s="30">
        <f t="shared" si="20"/>
        <v>0</v>
      </c>
      <c r="I28" s="31">
        <f>G28/E28</f>
        <v>0.64197530864197527</v>
      </c>
      <c r="J28" s="31">
        <f t="shared" si="5"/>
        <v>0</v>
      </c>
      <c r="K28" s="32">
        <f t="shared" ref="K28:P28" si="21">SUM(K6:K27)</f>
        <v>31</v>
      </c>
      <c r="L28" s="32">
        <f t="shared" si="21"/>
        <v>0</v>
      </c>
      <c r="M28" s="30">
        <f t="shared" si="21"/>
        <v>38</v>
      </c>
      <c r="N28" s="30">
        <f t="shared" si="21"/>
        <v>0</v>
      </c>
      <c r="O28" s="30">
        <f t="shared" si="21"/>
        <v>11</v>
      </c>
      <c r="P28" s="30">
        <f t="shared" si="21"/>
        <v>0</v>
      </c>
      <c r="Q28" s="30"/>
      <c r="R28" s="30"/>
      <c r="S28" s="30">
        <f>SUM(S6:S27)</f>
        <v>63</v>
      </c>
      <c r="T28" s="30">
        <f>SUM(T6:T27)</f>
        <v>0</v>
      </c>
      <c r="U28" s="30">
        <f>SUM(U6:U27)</f>
        <v>4</v>
      </c>
      <c r="V28" s="30">
        <f>SUM(V6:V27)</f>
        <v>0</v>
      </c>
      <c r="W28" s="53">
        <f t="shared" si="2"/>
        <v>0.54128440366972475</v>
      </c>
      <c r="X28" s="53">
        <f t="shared" si="18"/>
        <v>0</v>
      </c>
      <c r="Y28" s="53">
        <f>(S28-U28-V28)/E28</f>
        <v>0.72839506172839508</v>
      </c>
      <c r="Z28" s="53">
        <f t="shared" si="6"/>
        <v>0</v>
      </c>
    </row>
    <row r="29" spans="1:29" ht="42" customHeight="1" thickTop="1" x14ac:dyDescent="0.25">
      <c r="A29" s="57"/>
      <c r="B29" s="70" t="s">
        <v>31</v>
      </c>
      <c r="C29" s="70"/>
      <c r="D29" s="70"/>
      <c r="E29" s="58" t="s">
        <v>18</v>
      </c>
      <c r="F29" s="58"/>
      <c r="G29" s="58" t="s">
        <v>19</v>
      </c>
      <c r="H29" s="58"/>
      <c r="I29" s="59" t="s">
        <v>32</v>
      </c>
      <c r="J29" s="59"/>
      <c r="K29" s="69" t="s">
        <v>20</v>
      </c>
      <c r="L29" s="69"/>
      <c r="M29" s="72" t="s">
        <v>21</v>
      </c>
      <c r="N29" s="73"/>
      <c r="O29" s="72" t="s">
        <v>22</v>
      </c>
      <c r="P29" s="73"/>
      <c r="Q29" s="72" t="s">
        <v>23</v>
      </c>
      <c r="R29" s="73"/>
      <c r="S29" s="58" t="s">
        <v>35</v>
      </c>
      <c r="T29" s="58"/>
      <c r="U29" s="80" t="s">
        <v>24</v>
      </c>
      <c r="V29" s="81"/>
      <c r="W29" s="58" t="s">
        <v>27</v>
      </c>
      <c r="X29" s="58"/>
      <c r="Y29" s="58" t="s">
        <v>28</v>
      </c>
      <c r="Z29" s="58"/>
    </row>
    <row r="30" spans="1:29" ht="42" customHeight="1" x14ac:dyDescent="0.25">
      <c r="A30" s="57"/>
      <c r="B30" s="1" t="s">
        <v>9</v>
      </c>
      <c r="C30" s="1" t="s">
        <v>8</v>
      </c>
      <c r="D30" s="1" t="s">
        <v>6</v>
      </c>
      <c r="E30" s="1" t="s">
        <v>9</v>
      </c>
      <c r="F30" s="1" t="s">
        <v>8</v>
      </c>
      <c r="G30" s="1" t="s">
        <v>9</v>
      </c>
      <c r="H30" s="1" t="s">
        <v>8</v>
      </c>
      <c r="I30" s="8" t="s">
        <v>9</v>
      </c>
      <c r="J30" s="8" t="s">
        <v>8</v>
      </c>
      <c r="K30" s="42" t="s">
        <v>9</v>
      </c>
      <c r="L30" s="42" t="s">
        <v>8</v>
      </c>
      <c r="M30" s="8" t="s">
        <v>9</v>
      </c>
      <c r="N30" s="8" t="s">
        <v>8</v>
      </c>
      <c r="O30" s="8" t="s">
        <v>9</v>
      </c>
      <c r="P30" s="8" t="s">
        <v>8</v>
      </c>
      <c r="Q30" s="8" t="s">
        <v>9</v>
      </c>
      <c r="R30" s="8" t="s">
        <v>8</v>
      </c>
      <c r="S30" s="1" t="s">
        <v>9</v>
      </c>
      <c r="T30" s="1" t="s">
        <v>8</v>
      </c>
      <c r="U30" s="1" t="s">
        <v>25</v>
      </c>
      <c r="V30" s="1" t="s">
        <v>26</v>
      </c>
      <c r="W30" s="7" t="s">
        <v>9</v>
      </c>
      <c r="X30" s="7" t="s">
        <v>8</v>
      </c>
      <c r="Y30" s="7" t="s">
        <v>9</v>
      </c>
      <c r="Z30" s="7" t="s">
        <v>8</v>
      </c>
    </row>
    <row r="31" spans="1:29" ht="42" customHeight="1" thickBot="1" x14ac:dyDescent="0.3">
      <c r="A31" s="6" t="s">
        <v>49</v>
      </c>
      <c r="B31" s="21">
        <v>2</v>
      </c>
      <c r="C31" s="21">
        <v>1</v>
      </c>
      <c r="D31" s="21">
        <f t="shared" ref="D31:D41" si="22">B31+C31</f>
        <v>3</v>
      </c>
      <c r="E31" s="21">
        <v>1</v>
      </c>
      <c r="F31" s="21">
        <v>0</v>
      </c>
      <c r="G31" s="21">
        <v>0</v>
      </c>
      <c r="H31" s="21">
        <v>0</v>
      </c>
      <c r="I31" s="22">
        <f>IF(E31=0,0,G31/E31)</f>
        <v>0</v>
      </c>
      <c r="J31" s="22">
        <f>IF(F31=0,0,H31/F31)</f>
        <v>0</v>
      </c>
      <c r="K31" s="28">
        <f>E31-G31</f>
        <v>1</v>
      </c>
      <c r="L31" s="28">
        <f t="shared" ref="L31:L41" si="23">F31-H31</f>
        <v>0</v>
      </c>
      <c r="M31" s="27">
        <v>0</v>
      </c>
      <c r="N31" s="27">
        <v>0</v>
      </c>
      <c r="O31" s="27">
        <v>0</v>
      </c>
      <c r="P31" s="27">
        <v>0</v>
      </c>
      <c r="Q31" s="27"/>
      <c r="R31" s="27"/>
      <c r="S31" s="21">
        <f t="shared" ref="S31:T41" si="24">G31+O31</f>
        <v>0</v>
      </c>
      <c r="T31" s="21">
        <f t="shared" si="24"/>
        <v>0</v>
      </c>
      <c r="U31" s="25"/>
      <c r="V31" s="25"/>
      <c r="W31" s="24">
        <f t="shared" ref="W31:W44" si="25">(S31-U31-V31)/B31</f>
        <v>0</v>
      </c>
      <c r="X31" s="24">
        <f>T31/C31</f>
        <v>0</v>
      </c>
      <c r="Y31" s="24">
        <f>IF(E31=0,0,(S31-U31-V31)/E31)</f>
        <v>0</v>
      </c>
      <c r="Z31" s="24">
        <f>IF(F31=0,0,T31/F31)</f>
        <v>0</v>
      </c>
    </row>
    <row r="32" spans="1:29" ht="42" customHeight="1" thickTop="1" thickBot="1" x14ac:dyDescent="0.3">
      <c r="A32" s="6" t="s">
        <v>44</v>
      </c>
      <c r="B32" s="21">
        <v>2</v>
      </c>
      <c r="C32" s="21">
        <v>1</v>
      </c>
      <c r="D32" s="21">
        <f>B32+C32</f>
        <v>3</v>
      </c>
      <c r="E32" s="21">
        <v>1</v>
      </c>
      <c r="F32" s="21">
        <v>0</v>
      </c>
      <c r="G32" s="21">
        <v>0</v>
      </c>
      <c r="H32" s="21">
        <v>0</v>
      </c>
      <c r="I32" s="22">
        <f>IF(E32=0,0,G32/E32)</f>
        <v>0</v>
      </c>
      <c r="J32" s="22">
        <f t="shared" ref="J32:J44" si="26">IF(F32=0,0,H32/F32)</f>
        <v>0</v>
      </c>
      <c r="K32" s="28">
        <f t="shared" ref="K32:K38" si="27">E32-G32</f>
        <v>1</v>
      </c>
      <c r="L32" s="28">
        <f>F32-H32</f>
        <v>0</v>
      </c>
      <c r="M32" s="27">
        <v>0</v>
      </c>
      <c r="N32" s="27">
        <v>0</v>
      </c>
      <c r="O32" s="27">
        <v>0</v>
      </c>
      <c r="P32" s="27">
        <v>0</v>
      </c>
      <c r="Q32" s="27"/>
      <c r="R32" s="27"/>
      <c r="S32" s="21">
        <f t="shared" si="24"/>
        <v>0</v>
      </c>
      <c r="T32" s="21">
        <f t="shared" si="24"/>
        <v>0</v>
      </c>
      <c r="U32" s="25"/>
      <c r="V32" s="25"/>
      <c r="W32" s="24">
        <f>(S32-U32-V32)/B32</f>
        <v>0</v>
      </c>
      <c r="X32" s="24">
        <f t="shared" ref="X32:X43" si="28">T32/C32</f>
        <v>0</v>
      </c>
      <c r="Y32" s="24">
        <f t="shared" ref="Y32:Y38" si="29">IF(E32=0,0,(S32-U32-V32)/E32)</f>
        <v>0</v>
      </c>
      <c r="Z32" s="24">
        <f t="shared" ref="Z32:Z43" si="30">IF(F32=0,0,T32/F32)</f>
        <v>0</v>
      </c>
    </row>
    <row r="33" spans="1:26" ht="42" customHeight="1" thickTop="1" thickBot="1" x14ac:dyDescent="0.3">
      <c r="A33" s="6" t="s">
        <v>56</v>
      </c>
      <c r="B33" s="21">
        <v>2</v>
      </c>
      <c r="C33" s="21">
        <v>1</v>
      </c>
      <c r="D33" s="21">
        <f>B33+C33</f>
        <v>3</v>
      </c>
      <c r="E33" s="21">
        <v>0</v>
      </c>
      <c r="F33" s="21">
        <v>0</v>
      </c>
      <c r="G33" s="21">
        <v>0</v>
      </c>
      <c r="H33" s="21">
        <v>0</v>
      </c>
      <c r="I33" s="22">
        <f>IF(E33=0,0,G33/E33)</f>
        <v>0</v>
      </c>
      <c r="J33" s="22">
        <f t="shared" ref="J33" si="31">IF(F33=0,0,H33/F33)</f>
        <v>0</v>
      </c>
      <c r="K33" s="28">
        <f t="shared" ref="K33" si="32">E33-G33</f>
        <v>0</v>
      </c>
      <c r="L33" s="28">
        <f>F33-H33</f>
        <v>0</v>
      </c>
      <c r="M33" s="54">
        <v>0</v>
      </c>
      <c r="N33" s="54">
        <v>0</v>
      </c>
      <c r="O33" s="54">
        <v>0</v>
      </c>
      <c r="P33" s="54">
        <v>0</v>
      </c>
      <c r="Q33" s="54"/>
      <c r="R33" s="54"/>
      <c r="S33" s="21">
        <f t="shared" ref="S33" si="33">G33+O33</f>
        <v>0</v>
      </c>
      <c r="T33" s="21">
        <f t="shared" ref="T33" si="34">H33+P33</f>
        <v>0</v>
      </c>
      <c r="U33" s="25"/>
      <c r="V33" s="25"/>
      <c r="W33" s="24">
        <f>(S33-U33-V33)/B33</f>
        <v>0</v>
      </c>
      <c r="X33" s="24">
        <f t="shared" ref="X33" si="35">T33/C33</f>
        <v>0</v>
      </c>
      <c r="Y33" s="24">
        <f t="shared" ref="Y33" si="36">IF(E33=0,0,(S33-U33-V33)/E33)</f>
        <v>0</v>
      </c>
      <c r="Z33" s="24">
        <f t="shared" ref="Z33" si="37">IF(F33=0,0,T33/F33)</f>
        <v>0</v>
      </c>
    </row>
    <row r="34" spans="1:26" s="45" customFormat="1" ht="42" customHeight="1" thickTop="1" thickBot="1" x14ac:dyDescent="0.3">
      <c r="A34" s="6" t="s">
        <v>45</v>
      </c>
      <c r="B34" s="43">
        <v>3</v>
      </c>
      <c r="C34" s="43">
        <v>1</v>
      </c>
      <c r="D34" s="21">
        <f t="shared" si="22"/>
        <v>4</v>
      </c>
      <c r="E34" s="49">
        <v>2</v>
      </c>
      <c r="F34" s="49">
        <v>0</v>
      </c>
      <c r="G34" s="43">
        <v>2</v>
      </c>
      <c r="H34" s="43">
        <v>0</v>
      </c>
      <c r="I34" s="22">
        <f t="shared" ref="I34:I38" si="38">IF(E34=0,0,G34/E34)</f>
        <v>1</v>
      </c>
      <c r="J34" s="22">
        <f t="shared" si="26"/>
        <v>0</v>
      </c>
      <c r="K34" s="28">
        <f t="shared" si="27"/>
        <v>0</v>
      </c>
      <c r="L34" s="47">
        <f>F34-H34</f>
        <v>0</v>
      </c>
      <c r="M34" s="44">
        <v>0</v>
      </c>
      <c r="N34" s="44">
        <v>0</v>
      </c>
      <c r="O34" s="44">
        <v>0</v>
      </c>
      <c r="P34" s="44">
        <v>0</v>
      </c>
      <c r="Q34" s="44"/>
      <c r="R34" s="44"/>
      <c r="S34" s="21">
        <f t="shared" si="24"/>
        <v>2</v>
      </c>
      <c r="T34" s="21">
        <f t="shared" si="24"/>
        <v>0</v>
      </c>
      <c r="U34" s="48"/>
      <c r="V34" s="48"/>
      <c r="W34" s="46">
        <f>(S34-U34-V34)/B34</f>
        <v>0.66666666666666663</v>
      </c>
      <c r="X34" s="24">
        <f t="shared" si="28"/>
        <v>0</v>
      </c>
      <c r="Y34" s="24">
        <f t="shared" si="29"/>
        <v>1</v>
      </c>
      <c r="Z34" s="24">
        <f t="shared" si="30"/>
        <v>0</v>
      </c>
    </row>
    <row r="35" spans="1:26" ht="42" customHeight="1" thickTop="1" thickBot="1" x14ac:dyDescent="0.3">
      <c r="A35" s="6" t="s">
        <v>37</v>
      </c>
      <c r="B35" s="21">
        <v>2</v>
      </c>
      <c r="C35" s="21">
        <v>1</v>
      </c>
      <c r="D35" s="21">
        <f t="shared" si="22"/>
        <v>3</v>
      </c>
      <c r="E35" s="65">
        <v>1</v>
      </c>
      <c r="F35" s="65">
        <v>0</v>
      </c>
      <c r="G35" s="21">
        <v>0</v>
      </c>
      <c r="H35" s="21">
        <v>0</v>
      </c>
      <c r="I35" s="22">
        <f t="shared" ref="I35:J37" si="39">G35/B35</f>
        <v>0</v>
      </c>
      <c r="J35" s="22">
        <f t="shared" si="39"/>
        <v>0</v>
      </c>
      <c r="K35" s="28">
        <f>B35-G35</f>
        <v>2</v>
      </c>
      <c r="L35" s="28">
        <f t="shared" si="23"/>
        <v>0</v>
      </c>
      <c r="M35" s="65">
        <v>0</v>
      </c>
      <c r="N35" s="65">
        <v>0</v>
      </c>
      <c r="O35" s="27">
        <v>0</v>
      </c>
      <c r="P35" s="27">
        <v>0</v>
      </c>
      <c r="Q35" s="27"/>
      <c r="R35" s="27"/>
      <c r="S35" s="21">
        <f t="shared" si="24"/>
        <v>0</v>
      </c>
      <c r="T35" s="21">
        <f t="shared" si="24"/>
        <v>0</v>
      </c>
      <c r="U35" s="25"/>
      <c r="V35" s="25"/>
      <c r="W35" s="24">
        <f t="shared" si="25"/>
        <v>0</v>
      </c>
      <c r="X35" s="24">
        <f t="shared" si="28"/>
        <v>0</v>
      </c>
      <c r="Y35" s="24">
        <f>IF(B35=0,0,(S35-U35-V35)/B35)</f>
        <v>0</v>
      </c>
      <c r="Z35" s="24">
        <f t="shared" si="30"/>
        <v>0</v>
      </c>
    </row>
    <row r="36" spans="1:26" ht="42" customHeight="1" thickTop="1" thickBot="1" x14ac:dyDescent="0.3">
      <c r="A36" s="6" t="s">
        <v>46</v>
      </c>
      <c r="B36" s="21">
        <v>2</v>
      </c>
      <c r="C36" s="21">
        <v>1</v>
      </c>
      <c r="D36" s="21">
        <f t="shared" si="22"/>
        <v>3</v>
      </c>
      <c r="E36" s="68"/>
      <c r="F36" s="68"/>
      <c r="G36" s="21">
        <v>1</v>
      </c>
      <c r="H36" s="21">
        <v>0</v>
      </c>
      <c r="I36" s="22">
        <f t="shared" si="39"/>
        <v>0.5</v>
      </c>
      <c r="J36" s="22">
        <f t="shared" si="39"/>
        <v>0</v>
      </c>
      <c r="K36" s="28">
        <f>B36-G36</f>
        <v>1</v>
      </c>
      <c r="L36" s="28">
        <f t="shared" si="23"/>
        <v>0</v>
      </c>
      <c r="M36" s="68"/>
      <c r="N36" s="68"/>
      <c r="O36" s="27">
        <v>0</v>
      </c>
      <c r="P36" s="27">
        <v>0</v>
      </c>
      <c r="Q36" s="27"/>
      <c r="R36" s="27"/>
      <c r="S36" s="21">
        <f t="shared" si="24"/>
        <v>1</v>
      </c>
      <c r="T36" s="21">
        <f t="shared" si="24"/>
        <v>0</v>
      </c>
      <c r="U36" s="25"/>
      <c r="V36" s="25"/>
      <c r="W36" s="24">
        <f t="shared" si="25"/>
        <v>0.5</v>
      </c>
      <c r="X36" s="24">
        <f t="shared" si="28"/>
        <v>0</v>
      </c>
      <c r="Y36" s="24">
        <f>IF(B36=0,0,(S36-U36-V36)/B36)</f>
        <v>0.5</v>
      </c>
      <c r="Z36" s="24">
        <f t="shared" si="30"/>
        <v>0</v>
      </c>
    </row>
    <row r="37" spans="1:26" ht="42" customHeight="1" thickTop="1" thickBot="1" x14ac:dyDescent="0.3">
      <c r="A37" s="6" t="s">
        <v>38</v>
      </c>
      <c r="B37" s="21">
        <v>3</v>
      </c>
      <c r="C37" s="21">
        <v>1</v>
      </c>
      <c r="D37" s="21">
        <f t="shared" si="22"/>
        <v>4</v>
      </c>
      <c r="E37" s="67"/>
      <c r="F37" s="67"/>
      <c r="G37" s="21">
        <v>0</v>
      </c>
      <c r="H37" s="21">
        <v>0</v>
      </c>
      <c r="I37" s="22">
        <f t="shared" si="39"/>
        <v>0</v>
      </c>
      <c r="J37" s="22">
        <f t="shared" si="39"/>
        <v>0</v>
      </c>
      <c r="K37" s="28">
        <f>B37-G37</f>
        <v>3</v>
      </c>
      <c r="L37" s="28">
        <f t="shared" si="23"/>
        <v>0</v>
      </c>
      <c r="M37" s="67"/>
      <c r="N37" s="67"/>
      <c r="O37" s="27">
        <v>0</v>
      </c>
      <c r="P37" s="27">
        <v>0</v>
      </c>
      <c r="Q37" s="27"/>
      <c r="R37" s="27"/>
      <c r="S37" s="21">
        <f t="shared" si="24"/>
        <v>0</v>
      </c>
      <c r="T37" s="21">
        <f t="shared" si="24"/>
        <v>0</v>
      </c>
      <c r="U37" s="25"/>
      <c r="V37" s="25"/>
      <c r="W37" s="24">
        <f t="shared" si="25"/>
        <v>0</v>
      </c>
      <c r="X37" s="24">
        <f t="shared" si="28"/>
        <v>0</v>
      </c>
      <c r="Y37" s="24">
        <f>IF(B37=0,0,(S37-U37-V37)/B37)</f>
        <v>0</v>
      </c>
      <c r="Z37" s="24">
        <f t="shared" si="30"/>
        <v>0</v>
      </c>
    </row>
    <row r="38" spans="1:26" ht="42" customHeight="1" thickTop="1" thickBot="1" x14ac:dyDescent="0.3">
      <c r="A38" s="6" t="s">
        <v>39</v>
      </c>
      <c r="B38" s="21">
        <v>2</v>
      </c>
      <c r="C38" s="21">
        <v>1</v>
      </c>
      <c r="D38" s="21">
        <f t="shared" si="22"/>
        <v>3</v>
      </c>
      <c r="E38" s="21">
        <v>0</v>
      </c>
      <c r="F38" s="21">
        <v>0</v>
      </c>
      <c r="G38" s="21">
        <v>0</v>
      </c>
      <c r="H38" s="21">
        <v>0</v>
      </c>
      <c r="I38" s="22">
        <f t="shared" si="38"/>
        <v>0</v>
      </c>
      <c r="J38" s="22">
        <f t="shared" si="26"/>
        <v>0</v>
      </c>
      <c r="K38" s="28">
        <f t="shared" si="27"/>
        <v>0</v>
      </c>
      <c r="L38" s="28">
        <f t="shared" si="23"/>
        <v>0</v>
      </c>
      <c r="M38" s="27">
        <v>0</v>
      </c>
      <c r="N38" s="27">
        <v>0</v>
      </c>
      <c r="O38" s="27">
        <v>0</v>
      </c>
      <c r="P38" s="27">
        <v>0</v>
      </c>
      <c r="Q38" s="27"/>
      <c r="R38" s="27"/>
      <c r="S38" s="21">
        <f t="shared" si="24"/>
        <v>0</v>
      </c>
      <c r="T38" s="21">
        <f t="shared" si="24"/>
        <v>0</v>
      </c>
      <c r="U38" s="25"/>
      <c r="V38" s="25"/>
      <c r="W38" s="24">
        <f t="shared" si="25"/>
        <v>0</v>
      </c>
      <c r="X38" s="24">
        <f t="shared" si="28"/>
        <v>0</v>
      </c>
      <c r="Y38" s="24">
        <f t="shared" si="29"/>
        <v>0</v>
      </c>
      <c r="Z38" s="24">
        <f t="shared" si="30"/>
        <v>0</v>
      </c>
    </row>
    <row r="39" spans="1:26" ht="42" customHeight="1" thickTop="1" thickBot="1" x14ac:dyDescent="0.3">
      <c r="A39" s="6" t="s">
        <v>40</v>
      </c>
      <c r="B39" s="21">
        <v>2</v>
      </c>
      <c r="C39" s="21">
        <v>1</v>
      </c>
      <c r="D39" s="21">
        <f t="shared" si="22"/>
        <v>3</v>
      </c>
      <c r="E39" s="65">
        <v>0</v>
      </c>
      <c r="F39" s="65">
        <v>0</v>
      </c>
      <c r="G39" s="21">
        <v>0</v>
      </c>
      <c r="H39" s="21">
        <v>0</v>
      </c>
      <c r="I39" s="22">
        <f t="shared" ref="I39:J41" si="40">G39/B39</f>
        <v>0</v>
      </c>
      <c r="J39" s="22">
        <f t="shared" si="40"/>
        <v>0</v>
      </c>
      <c r="K39" s="28">
        <f>B39-G39</f>
        <v>2</v>
      </c>
      <c r="L39" s="28">
        <f t="shared" si="23"/>
        <v>0</v>
      </c>
      <c r="M39" s="65">
        <v>0</v>
      </c>
      <c r="N39" s="65">
        <v>0</v>
      </c>
      <c r="O39" s="27">
        <v>0</v>
      </c>
      <c r="P39" s="27">
        <v>0</v>
      </c>
      <c r="Q39" s="27"/>
      <c r="R39" s="27"/>
      <c r="S39" s="21">
        <f t="shared" si="24"/>
        <v>0</v>
      </c>
      <c r="T39" s="21">
        <f t="shared" si="24"/>
        <v>0</v>
      </c>
      <c r="U39" s="25"/>
      <c r="V39" s="25"/>
      <c r="W39" s="24">
        <f t="shared" si="25"/>
        <v>0</v>
      </c>
      <c r="X39" s="24">
        <f t="shared" si="28"/>
        <v>0</v>
      </c>
      <c r="Y39" s="24">
        <f>IF(B39=0,0,(S39-U39-V39)/B39)</f>
        <v>0</v>
      </c>
      <c r="Z39" s="24">
        <f t="shared" si="30"/>
        <v>0</v>
      </c>
    </row>
    <row r="40" spans="1:26" ht="42" customHeight="1" thickTop="1" thickBot="1" x14ac:dyDescent="0.3">
      <c r="A40" s="6" t="s">
        <v>41</v>
      </c>
      <c r="B40" s="21">
        <v>2</v>
      </c>
      <c r="C40" s="21">
        <v>1</v>
      </c>
      <c r="D40" s="21">
        <f t="shared" si="22"/>
        <v>3</v>
      </c>
      <c r="E40" s="66"/>
      <c r="F40" s="66"/>
      <c r="G40" s="21">
        <v>0</v>
      </c>
      <c r="H40" s="21">
        <v>0</v>
      </c>
      <c r="I40" s="22">
        <f t="shared" si="40"/>
        <v>0</v>
      </c>
      <c r="J40" s="22">
        <f t="shared" si="40"/>
        <v>0</v>
      </c>
      <c r="K40" s="28">
        <f>B40-G40</f>
        <v>2</v>
      </c>
      <c r="L40" s="28">
        <f t="shared" si="23"/>
        <v>0</v>
      </c>
      <c r="M40" s="66"/>
      <c r="N40" s="66"/>
      <c r="O40" s="27">
        <v>0</v>
      </c>
      <c r="P40" s="27">
        <v>0</v>
      </c>
      <c r="Q40" s="27"/>
      <c r="R40" s="27"/>
      <c r="S40" s="21">
        <f t="shared" si="24"/>
        <v>0</v>
      </c>
      <c r="T40" s="21">
        <f t="shared" si="24"/>
        <v>0</v>
      </c>
      <c r="U40" s="25"/>
      <c r="V40" s="25"/>
      <c r="W40" s="24">
        <f t="shared" si="25"/>
        <v>0</v>
      </c>
      <c r="X40" s="24">
        <f t="shared" si="28"/>
        <v>0</v>
      </c>
      <c r="Y40" s="24">
        <f>IF(B40=0,0,(S40-U40-V40)/B40)</f>
        <v>0</v>
      </c>
      <c r="Z40" s="24">
        <f t="shared" si="30"/>
        <v>0</v>
      </c>
    </row>
    <row r="41" spans="1:26" ht="42" customHeight="1" thickTop="1" thickBot="1" x14ac:dyDescent="0.3">
      <c r="A41" s="6" t="s">
        <v>42</v>
      </c>
      <c r="B41" s="21">
        <v>2</v>
      </c>
      <c r="C41" s="21">
        <v>1</v>
      </c>
      <c r="D41" s="21">
        <f t="shared" si="22"/>
        <v>3</v>
      </c>
      <c r="E41" s="67"/>
      <c r="F41" s="67"/>
      <c r="G41" s="21">
        <v>0</v>
      </c>
      <c r="H41" s="21">
        <v>0</v>
      </c>
      <c r="I41" s="22">
        <f t="shared" si="40"/>
        <v>0</v>
      </c>
      <c r="J41" s="22">
        <f t="shared" si="40"/>
        <v>0</v>
      </c>
      <c r="K41" s="28">
        <f>B41-G41</f>
        <v>2</v>
      </c>
      <c r="L41" s="28">
        <f t="shared" si="23"/>
        <v>0</v>
      </c>
      <c r="M41" s="67"/>
      <c r="N41" s="67"/>
      <c r="O41" s="27">
        <v>0</v>
      </c>
      <c r="P41" s="27">
        <v>0</v>
      </c>
      <c r="Q41" s="27"/>
      <c r="R41" s="27"/>
      <c r="S41" s="21">
        <f t="shared" si="24"/>
        <v>0</v>
      </c>
      <c r="T41" s="21">
        <f t="shared" si="24"/>
        <v>0</v>
      </c>
      <c r="U41" s="25"/>
      <c r="V41" s="25"/>
      <c r="W41" s="24">
        <f t="shared" si="25"/>
        <v>0</v>
      </c>
      <c r="X41" s="24">
        <f t="shared" si="28"/>
        <v>0</v>
      </c>
      <c r="Y41" s="24">
        <f>IF(B41=0,0,(S41-U41-V41)/B41)</f>
        <v>0</v>
      </c>
      <c r="Z41" s="24">
        <f t="shared" si="30"/>
        <v>0</v>
      </c>
    </row>
    <row r="42" spans="1:26" ht="42" customHeight="1" thickTop="1" thickBot="1" x14ac:dyDescent="0.3">
      <c r="A42" s="6" t="s">
        <v>58</v>
      </c>
      <c r="B42" s="21">
        <v>2</v>
      </c>
      <c r="C42" s="21">
        <v>1</v>
      </c>
      <c r="D42" s="21">
        <f>B42+C42</f>
        <v>3</v>
      </c>
      <c r="E42" s="21">
        <v>0</v>
      </c>
      <c r="F42" s="21">
        <v>0</v>
      </c>
      <c r="G42" s="21">
        <v>0</v>
      </c>
      <c r="H42" s="21">
        <v>0</v>
      </c>
      <c r="I42" s="22">
        <f t="shared" ref="I42" si="41">IF(E42=0,0,G42/E42)</f>
        <v>0</v>
      </c>
      <c r="J42" s="22">
        <f t="shared" ref="J42" si="42">IF(F42=0,0,H42/F42)</f>
        <v>0</v>
      </c>
      <c r="K42" s="28">
        <f t="shared" ref="K42" si="43">E42-G42</f>
        <v>0</v>
      </c>
      <c r="L42" s="28">
        <f>F42-H42</f>
        <v>0</v>
      </c>
      <c r="M42" s="54">
        <v>0</v>
      </c>
      <c r="N42" s="54">
        <v>0</v>
      </c>
      <c r="O42" s="54">
        <v>0</v>
      </c>
      <c r="P42" s="54">
        <v>0</v>
      </c>
      <c r="Q42" s="54"/>
      <c r="R42" s="54"/>
      <c r="S42" s="21">
        <f t="shared" ref="S42" si="44">G42+O42</f>
        <v>0</v>
      </c>
      <c r="T42" s="21">
        <f t="shared" ref="T42" si="45">H42+P42</f>
        <v>0</v>
      </c>
      <c r="U42" s="25"/>
      <c r="V42" s="25"/>
      <c r="W42" s="24">
        <f>(S42-U42-V42)/B42</f>
        <v>0</v>
      </c>
      <c r="X42" s="24">
        <f t="shared" ref="X42" si="46">T42/C42</f>
        <v>0</v>
      </c>
      <c r="Y42" s="24">
        <f t="shared" ref="Y42" si="47">IF(E42=0,0,(S42-U42-V42)/E42)</f>
        <v>0</v>
      </c>
      <c r="Z42" s="24">
        <f t="shared" ref="Z42" si="48">IF(F42=0,0,T42/F42)</f>
        <v>0</v>
      </c>
    </row>
    <row r="43" spans="1:26" ht="42" customHeight="1" thickTop="1" thickBot="1" x14ac:dyDescent="0.3">
      <c r="A43" s="19" t="s">
        <v>11</v>
      </c>
      <c r="B43" s="30">
        <f t="shared" ref="B43:H43" si="49">SUM(B31:B42)</f>
        <v>26</v>
      </c>
      <c r="C43" s="30">
        <f t="shared" si="49"/>
        <v>12</v>
      </c>
      <c r="D43" s="30">
        <f t="shared" si="49"/>
        <v>38</v>
      </c>
      <c r="E43" s="30">
        <f t="shared" si="49"/>
        <v>5</v>
      </c>
      <c r="F43" s="30">
        <f t="shared" si="49"/>
        <v>0</v>
      </c>
      <c r="G43" s="30">
        <f t="shared" si="49"/>
        <v>3</v>
      </c>
      <c r="H43" s="30">
        <f t="shared" si="49"/>
        <v>0</v>
      </c>
      <c r="I43" s="31">
        <f>G43/E43</f>
        <v>0.6</v>
      </c>
      <c r="J43" s="31">
        <f t="shared" si="26"/>
        <v>0</v>
      </c>
      <c r="K43" s="32">
        <f t="shared" ref="K43:P43" si="50">SUM(K31:K42)</f>
        <v>14</v>
      </c>
      <c r="L43" s="32">
        <f t="shared" si="50"/>
        <v>0</v>
      </c>
      <c r="M43" s="30">
        <f t="shared" si="50"/>
        <v>0</v>
      </c>
      <c r="N43" s="30">
        <f t="shared" si="50"/>
        <v>0</v>
      </c>
      <c r="O43" s="30">
        <f t="shared" si="50"/>
        <v>0</v>
      </c>
      <c r="P43" s="30">
        <f t="shared" si="50"/>
        <v>0</v>
      </c>
      <c r="Q43" s="30"/>
      <c r="R43" s="30"/>
      <c r="S43" s="30">
        <f>SUM(S31:S42)</f>
        <v>3</v>
      </c>
      <c r="T43" s="30">
        <f>SUM(T31:T42)</f>
        <v>0</v>
      </c>
      <c r="U43" s="30">
        <f>SUM(U31:U42)</f>
        <v>0</v>
      </c>
      <c r="V43" s="30">
        <f>SUM(V31:V42)</f>
        <v>0</v>
      </c>
      <c r="W43" s="31">
        <f t="shared" si="25"/>
        <v>0.11538461538461539</v>
      </c>
      <c r="X43" s="31">
        <f t="shared" si="28"/>
        <v>0</v>
      </c>
      <c r="Y43" s="31">
        <f>(S43-U43-V43)/E43</f>
        <v>0.6</v>
      </c>
      <c r="Z43" s="31">
        <f t="shared" si="30"/>
        <v>0</v>
      </c>
    </row>
    <row r="44" spans="1:26" ht="42" customHeight="1" thickTop="1" thickBot="1" x14ac:dyDescent="0.3">
      <c r="A44" s="20" t="s">
        <v>12</v>
      </c>
      <c r="B44" s="33">
        <f t="shared" ref="B44:H44" si="51">B28+B43</f>
        <v>135</v>
      </c>
      <c r="C44" s="33">
        <f t="shared" si="51"/>
        <v>34</v>
      </c>
      <c r="D44" s="33">
        <f t="shared" si="51"/>
        <v>169</v>
      </c>
      <c r="E44" s="33">
        <f t="shared" si="51"/>
        <v>86</v>
      </c>
      <c r="F44" s="33">
        <f t="shared" si="51"/>
        <v>0</v>
      </c>
      <c r="G44" s="33">
        <f t="shared" si="51"/>
        <v>55</v>
      </c>
      <c r="H44" s="33">
        <f t="shared" si="51"/>
        <v>0</v>
      </c>
      <c r="I44" s="34">
        <f>G44/E44</f>
        <v>0.63953488372093026</v>
      </c>
      <c r="J44" s="34">
        <f t="shared" si="26"/>
        <v>0</v>
      </c>
      <c r="K44" s="35">
        <f t="shared" ref="K44:P44" si="52">K28+K43</f>
        <v>45</v>
      </c>
      <c r="L44" s="35">
        <f t="shared" si="52"/>
        <v>0</v>
      </c>
      <c r="M44" s="35">
        <f t="shared" si="52"/>
        <v>38</v>
      </c>
      <c r="N44" s="35">
        <f t="shared" si="52"/>
        <v>0</v>
      </c>
      <c r="O44" s="35">
        <f t="shared" si="52"/>
        <v>11</v>
      </c>
      <c r="P44" s="35">
        <f t="shared" si="52"/>
        <v>0</v>
      </c>
      <c r="Q44" s="33"/>
      <c r="R44" s="33"/>
      <c r="S44" s="33">
        <f>S28+S43</f>
        <v>66</v>
      </c>
      <c r="T44" s="33">
        <f>T28+T43</f>
        <v>0</v>
      </c>
      <c r="U44" s="33">
        <f>U28+U43</f>
        <v>4</v>
      </c>
      <c r="V44" s="33">
        <f>V28+V43</f>
        <v>0</v>
      </c>
      <c r="W44" s="36">
        <f t="shared" si="25"/>
        <v>0.45925925925925926</v>
      </c>
      <c r="X44" s="36">
        <f>T44/C44</f>
        <v>0</v>
      </c>
      <c r="Y44" s="36">
        <f>(S44-U44-V44)/E44</f>
        <v>0.72093023255813948</v>
      </c>
      <c r="Z44" s="36">
        <f>IF(F44=0,0,(T44-V44-W44)/F44)</f>
        <v>0</v>
      </c>
    </row>
    <row r="45" spans="1:26" ht="42" customHeight="1" thickTop="1" x14ac:dyDescent="0.25">
      <c r="A45" s="62" t="s">
        <v>30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1:26" ht="42" customHeight="1" x14ac:dyDescent="0.25">
      <c r="A46" s="62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34.5" customHeight="1" x14ac:dyDescent="0.25">
      <c r="A47" s="60" t="s">
        <v>59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</sheetData>
  <mergeCells count="45">
    <mergeCell ref="M35:M37"/>
    <mergeCell ref="W29:X29"/>
    <mergeCell ref="W4:X4"/>
    <mergeCell ref="Q4:R4"/>
    <mergeCell ref="O4:P4"/>
    <mergeCell ref="M18:M22"/>
    <mergeCell ref="S29:T29"/>
    <mergeCell ref="M24:M26"/>
    <mergeCell ref="M29:N29"/>
    <mergeCell ref="Q29:R29"/>
    <mergeCell ref="U29:V29"/>
    <mergeCell ref="K4:L4"/>
    <mergeCell ref="A1:Z1"/>
    <mergeCell ref="A2:Z2"/>
    <mergeCell ref="B4:D4"/>
    <mergeCell ref="G4:H4"/>
    <mergeCell ref="Y4:Z4"/>
    <mergeCell ref="I4:J4"/>
    <mergeCell ref="U4:V4"/>
    <mergeCell ref="S4:T4"/>
    <mergeCell ref="M4:N4"/>
    <mergeCell ref="A4:A5"/>
    <mergeCell ref="E4:F4"/>
    <mergeCell ref="B29:D29"/>
    <mergeCell ref="N24:N26"/>
    <mergeCell ref="O29:P29"/>
    <mergeCell ref="E18:E22"/>
    <mergeCell ref="N18:N22"/>
    <mergeCell ref="F18:F22"/>
    <mergeCell ref="A29:A30"/>
    <mergeCell ref="E29:F29"/>
    <mergeCell ref="G29:H29"/>
    <mergeCell ref="I29:J29"/>
    <mergeCell ref="A47:Z47"/>
    <mergeCell ref="A46:Z46"/>
    <mergeCell ref="E39:E41"/>
    <mergeCell ref="F39:F41"/>
    <mergeCell ref="M39:M41"/>
    <mergeCell ref="N39:N41"/>
    <mergeCell ref="N35:N37"/>
    <mergeCell ref="E35:E37"/>
    <mergeCell ref="F35:F37"/>
    <mergeCell ref="K29:L29"/>
    <mergeCell ref="Y29:Z29"/>
    <mergeCell ref="A45:X45"/>
  </mergeCells>
  <phoneticPr fontId="1" type="noConversion"/>
  <printOptions horizontalCentered="1"/>
  <pageMargins left="0.19685039370078741" right="0.35433070866141736" top="0.15748031496062992" bottom="0.19685039370078741" header="0.55118110236220474" footer="0.51181102362204722"/>
  <pageSetup paperSize="9" scale="4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轉學生</vt:lpstr>
      <vt:lpstr>轉學生!Print_Area</vt:lpstr>
      <vt:lpstr>轉學生!Print_Titles</vt:lpstr>
    </vt:vector>
  </TitlesOfParts>
  <Company>LandD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Lung</dc:creator>
  <cp:lastModifiedBy>sjchen</cp:lastModifiedBy>
  <cp:lastPrinted>2020-02-07T07:41:08Z</cp:lastPrinted>
  <dcterms:created xsi:type="dcterms:W3CDTF">2006-07-18T12:12:31Z</dcterms:created>
  <dcterms:modified xsi:type="dcterms:W3CDTF">2020-02-16T08:43:13Z</dcterms:modified>
</cp:coreProperties>
</file>