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40" activeTab="0"/>
  </bookViews>
  <sheets>
    <sheet name="轉學生" sheetId="1" r:id="rId1"/>
  </sheets>
  <definedNames>
    <definedName name="_xlnm.Print_Area" localSheetId="0">'轉學生'!$A$1:$AB$51</definedName>
    <definedName name="_xlnm.Print_Titles" localSheetId="0">'轉學生'!$1:$5</definedName>
  </definedNames>
  <calcPr fullCalcOnLoad="1"/>
</workbook>
</file>

<file path=xl/sharedStrings.xml><?xml version="1.0" encoding="utf-8"?>
<sst xmlns="http://schemas.openxmlformats.org/spreadsheetml/2006/main" count="128" uniqueCount="68">
  <si>
    <t>企管二</t>
  </si>
  <si>
    <t>國企二</t>
  </si>
  <si>
    <t>會計二</t>
  </si>
  <si>
    <t>資管二</t>
  </si>
  <si>
    <t>資工二</t>
  </si>
  <si>
    <t>資傳二</t>
  </si>
  <si>
    <t>小計</t>
  </si>
  <si>
    <t>靜　宜　大　學</t>
  </si>
  <si>
    <t>外加</t>
  </si>
  <si>
    <t>一般</t>
  </si>
  <si>
    <t>二年級小計</t>
  </si>
  <si>
    <t>三年級小計</t>
  </si>
  <si>
    <t>總計</t>
  </si>
  <si>
    <t>中文二</t>
  </si>
  <si>
    <t>英文二</t>
  </si>
  <si>
    <t>日文二</t>
  </si>
  <si>
    <t>應化二</t>
  </si>
  <si>
    <t>化科二</t>
  </si>
  <si>
    <t>西文二</t>
  </si>
  <si>
    <t>生態二</t>
  </si>
  <si>
    <t>正取生人數</t>
  </si>
  <si>
    <t>正取生註冊人數</t>
  </si>
  <si>
    <t>可遞補缺額</t>
  </si>
  <si>
    <t>備取生人數</t>
  </si>
  <si>
    <t>備取生註冊人數</t>
  </si>
  <si>
    <t>最後備取名次</t>
  </si>
  <si>
    <t>放棄入學</t>
  </si>
  <si>
    <t>正取</t>
  </si>
  <si>
    <t>備取</t>
  </si>
  <si>
    <t>總註冊率(缺額)</t>
  </si>
  <si>
    <t>總註冊率(正取數)</t>
  </si>
  <si>
    <t>社工二</t>
  </si>
  <si>
    <t>財金二</t>
  </si>
  <si>
    <t>附註:總註冊率 = (總註冊人數-放棄入學)  / 公告缺額或正取人數</t>
  </si>
  <si>
    <t>公告缺額</t>
  </si>
  <si>
    <t>正取生註冊率</t>
  </si>
  <si>
    <t>10/15實際人數
(扣除休退)</t>
  </si>
  <si>
    <t>觀光二</t>
  </si>
  <si>
    <t>總註冊人數</t>
  </si>
  <si>
    <t>寰宇管理學程二</t>
  </si>
  <si>
    <t>大傳二</t>
  </si>
  <si>
    <t>企管三</t>
  </si>
  <si>
    <t>財金三</t>
  </si>
  <si>
    <t>資管三</t>
  </si>
  <si>
    <t>資工三</t>
  </si>
  <si>
    <t>資傳三</t>
  </si>
  <si>
    <t>資科二</t>
  </si>
  <si>
    <t>中文三</t>
  </si>
  <si>
    <t>資科三</t>
  </si>
  <si>
    <t>國企三</t>
  </si>
  <si>
    <t>陸生共4位學生報到:財金系2年級2位、企管系3年級2位 ;外國學生共4位報到:企管系2年級1位、國企系2年級1位、中文系2年級1位、資管系2年級1位(未列入本表中)。</t>
  </si>
  <si>
    <t>正取生註冊率</t>
  </si>
  <si>
    <t>108學年度第1學期轉學生註冊人數統計表</t>
  </si>
  <si>
    <t>財工二</t>
  </si>
  <si>
    <t>食營二-食品組</t>
  </si>
  <si>
    <t>食營二-營養組</t>
  </si>
  <si>
    <t>英文三</t>
  </si>
  <si>
    <t>西文三</t>
  </si>
  <si>
    <t>日文三</t>
  </si>
  <si>
    <t>法律三</t>
  </si>
  <si>
    <t>生態三</t>
  </si>
  <si>
    <t>應化三</t>
  </si>
  <si>
    <t>108/10/15</t>
  </si>
  <si>
    <t>法律二</t>
  </si>
  <si>
    <t>化科三</t>
  </si>
  <si>
    <t>社工三</t>
  </si>
  <si>
    <t>總註冊人數</t>
  </si>
  <si>
    <t>AR-108-106-1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</si>
</sst>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AM/PM\ hh:mm:ss"/>
    <numFmt numFmtId="178" formatCode="m&quot;月&quot;d&quot;日&quot;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文鼎中明"/>
      <family val="3"/>
    </font>
    <font>
      <b/>
      <sz val="14"/>
      <name val="文鼎中明"/>
      <family val="3"/>
    </font>
    <font>
      <b/>
      <sz val="12"/>
      <name val="文鼎中明"/>
      <family val="3"/>
    </font>
    <font>
      <b/>
      <sz val="22"/>
      <name val="文鼎中明"/>
      <family val="3"/>
    </font>
    <font>
      <sz val="14"/>
      <name val="標楷體"/>
      <family val="4"/>
    </font>
    <font>
      <b/>
      <sz val="14"/>
      <color indexed="12"/>
      <name val="標楷體"/>
      <family val="4"/>
    </font>
    <font>
      <b/>
      <sz val="16"/>
      <color indexed="17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b/>
      <sz val="9"/>
      <name val="文鼎中明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6"/>
      <color indexed="8"/>
      <name val="文鼎中明"/>
      <family val="3"/>
    </font>
    <font>
      <b/>
      <sz val="12"/>
      <color indexed="8"/>
      <name val="文鼎中明"/>
      <family val="3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sz val="12"/>
      <color rgb="FFFF0000"/>
      <name val="標楷體"/>
      <family val="4"/>
    </font>
    <font>
      <b/>
      <sz val="16"/>
      <color theme="1"/>
      <name val="文鼎中明"/>
      <family val="3"/>
    </font>
    <font>
      <b/>
      <sz val="12"/>
      <color theme="1"/>
      <name val="文鼎中明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0" fontId="12" fillId="0" borderId="10" xfId="39" applyNumberFormat="1" applyFont="1" applyFill="1" applyBorder="1" applyAlignment="1">
      <alignment horizontal="center" vertical="center"/>
    </xf>
    <xf numFmtId="10" fontId="12" fillId="32" borderId="10" xfId="39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wrapText="1"/>
    </xf>
    <xf numFmtId="0" fontId="9" fillId="32" borderId="12" xfId="0" applyFont="1" applyFill="1" applyBorder="1" applyAlignment="1">
      <alignment vertical="center"/>
    </xf>
    <xf numFmtId="0" fontId="10" fillId="9" borderId="13" xfId="0" applyFont="1" applyFill="1" applyBorder="1" applyAlignment="1">
      <alignment horizontal="center" vertical="center"/>
    </xf>
    <xf numFmtId="10" fontId="12" fillId="9" borderId="14" xfId="39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0" fontId="12" fillId="0" borderId="10" xfId="39" applyNumberFormat="1" applyFont="1" applyFill="1" applyBorder="1" applyAlignment="1">
      <alignment horizontal="center" vertical="center" shrinkToFit="1"/>
    </xf>
    <xf numFmtId="10" fontId="12" fillId="0" borderId="12" xfId="39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0" fontId="12" fillId="32" borderId="12" xfId="39" applyNumberFormat="1" applyFont="1" applyFill="1" applyBorder="1" applyAlignment="1">
      <alignment horizontal="center" vertical="center" shrinkToFit="1"/>
    </xf>
    <xf numFmtId="0" fontId="12" fillId="9" borderId="14" xfId="0" applyFont="1" applyFill="1" applyBorder="1" applyAlignment="1">
      <alignment horizontal="center" vertical="center"/>
    </xf>
    <xf numFmtId="10" fontId="12" fillId="9" borderId="14" xfId="39" applyNumberFormat="1" applyFont="1" applyFill="1" applyBorder="1" applyAlignment="1">
      <alignment horizontal="center" vertical="center" shrinkToFit="1"/>
    </xf>
    <xf numFmtId="0" fontId="52" fillId="9" borderId="14" xfId="0" applyFont="1" applyFill="1" applyBorder="1" applyAlignment="1">
      <alignment horizontal="center" vertical="center"/>
    </xf>
    <xf numFmtId="10" fontId="12" fillId="9" borderId="12" xfId="39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0" fontId="12" fillId="33" borderId="10" xfId="39" applyNumberFormat="1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10" fontId="12" fillId="33" borderId="12" xfId="39" applyNumberFormat="1" applyFont="1" applyFill="1" applyBorder="1" applyAlignment="1">
      <alignment horizontal="center" vertical="center" shrinkToFit="1"/>
    </xf>
    <xf numFmtId="10" fontId="12" fillId="33" borderId="10" xfId="39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 shrinkToFit="1"/>
    </xf>
    <xf numFmtId="0" fontId="55" fillId="0" borderId="10" xfId="0" applyNumberFormat="1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9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2" fillId="32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55" fillId="0" borderId="1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10" fontId="12" fillId="0" borderId="15" xfId="39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 shrinkToFit="1"/>
    </xf>
    <xf numFmtId="0" fontId="14" fillId="33" borderId="10" xfId="0" applyFont="1" applyFill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923925</xdr:colOff>
      <xdr:row>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19050" y="1323975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3</xdr:row>
      <xdr:rowOff>438150</xdr:rowOff>
    </xdr:to>
    <xdr:sp>
      <xdr:nvSpPr>
        <xdr:cNvPr id="2" name="Line 2"/>
        <xdr:cNvSpPr>
          <a:spLocks/>
        </xdr:cNvSpPr>
      </xdr:nvSpPr>
      <xdr:spPr>
        <a:xfrm>
          <a:off x="19050" y="1323975"/>
          <a:ext cx="1476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876300</xdr:colOff>
      <xdr:row>3</xdr:row>
      <xdr:rowOff>0</xdr:rowOff>
    </xdr:from>
    <xdr:ext cx="381000" cy="200025"/>
    <xdr:sp>
      <xdr:nvSpPr>
        <xdr:cNvPr id="3" name="Text Box 3"/>
        <xdr:cNvSpPr txBox="1">
          <a:spLocks noChangeArrowheads="1"/>
        </xdr:cNvSpPr>
      </xdr:nvSpPr>
      <xdr:spPr>
        <a:xfrm>
          <a:off x="876300" y="13144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3</xdr:row>
      <xdr:rowOff>219075</xdr:rowOff>
    </xdr:from>
    <xdr:ext cx="695325" cy="285750"/>
    <xdr:sp>
      <xdr:nvSpPr>
        <xdr:cNvPr id="4" name="Text Box 4"/>
        <xdr:cNvSpPr txBox="1">
          <a:spLocks noChangeArrowheads="1"/>
        </xdr:cNvSpPr>
      </xdr:nvSpPr>
      <xdr:spPr>
        <a:xfrm>
          <a:off x="85725" y="1533525"/>
          <a:ext cx="695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4</xdr:row>
      <xdr:rowOff>66675</xdr:rowOff>
    </xdr:from>
    <xdr:ext cx="142875" cy="200025"/>
    <xdr:sp>
      <xdr:nvSpPr>
        <xdr:cNvPr id="5" name="Text Box 5"/>
        <xdr:cNvSpPr txBox="1">
          <a:spLocks noChangeArrowheads="1"/>
        </xdr:cNvSpPr>
      </xdr:nvSpPr>
      <xdr:spPr>
        <a:xfrm>
          <a:off x="200025" y="18192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885825</xdr:colOff>
      <xdr:row>4</xdr:row>
      <xdr:rowOff>0</xdr:rowOff>
    </xdr:from>
    <xdr:ext cx="142875" cy="200025"/>
    <xdr:sp>
      <xdr:nvSpPr>
        <xdr:cNvPr id="6" name="Text Box 6"/>
        <xdr:cNvSpPr txBox="1">
          <a:spLocks noChangeArrowheads="1"/>
        </xdr:cNvSpPr>
      </xdr:nvSpPr>
      <xdr:spPr>
        <a:xfrm>
          <a:off x="885825" y="17526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4</xdr:row>
      <xdr:rowOff>66675</xdr:rowOff>
    </xdr:from>
    <xdr:ext cx="142875" cy="200025"/>
    <xdr:sp>
      <xdr:nvSpPr>
        <xdr:cNvPr id="7" name="Text Box 18"/>
        <xdr:cNvSpPr txBox="1">
          <a:spLocks noChangeArrowheads="1"/>
        </xdr:cNvSpPr>
      </xdr:nvSpPr>
      <xdr:spPr>
        <a:xfrm>
          <a:off x="200025" y="18192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twoCellAnchor>
    <xdr:from>
      <xdr:col>0</xdr:col>
      <xdr:colOff>19050</xdr:colOff>
      <xdr:row>29</xdr:row>
      <xdr:rowOff>9525</xdr:rowOff>
    </xdr:from>
    <xdr:to>
      <xdr:col>0</xdr:col>
      <xdr:colOff>923925</xdr:colOff>
      <xdr:row>30</xdr:row>
      <xdr:rowOff>409575</xdr:rowOff>
    </xdr:to>
    <xdr:sp>
      <xdr:nvSpPr>
        <xdr:cNvPr id="8" name="Line 1"/>
        <xdr:cNvSpPr>
          <a:spLocks/>
        </xdr:cNvSpPr>
      </xdr:nvSpPr>
      <xdr:spPr>
        <a:xfrm>
          <a:off x="19050" y="15001875"/>
          <a:ext cx="9048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1</xdr:col>
      <xdr:colOff>0</xdr:colOff>
      <xdr:row>29</xdr:row>
      <xdr:rowOff>438150</xdr:rowOff>
    </xdr:to>
    <xdr:sp>
      <xdr:nvSpPr>
        <xdr:cNvPr id="9" name="Line 2"/>
        <xdr:cNvSpPr>
          <a:spLocks/>
        </xdr:cNvSpPr>
      </xdr:nvSpPr>
      <xdr:spPr>
        <a:xfrm>
          <a:off x="19050" y="15001875"/>
          <a:ext cx="1476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876300</xdr:colOff>
      <xdr:row>29</xdr:row>
      <xdr:rowOff>0</xdr:rowOff>
    </xdr:from>
    <xdr:ext cx="381000" cy="200025"/>
    <xdr:sp>
      <xdr:nvSpPr>
        <xdr:cNvPr id="10" name="Text Box 3"/>
        <xdr:cNvSpPr txBox="1">
          <a:spLocks noChangeArrowheads="1"/>
        </xdr:cNvSpPr>
      </xdr:nvSpPr>
      <xdr:spPr>
        <a:xfrm>
          <a:off x="876300" y="149923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29</xdr:row>
      <xdr:rowOff>209550</xdr:rowOff>
    </xdr:from>
    <xdr:ext cx="704850" cy="295275"/>
    <xdr:sp>
      <xdr:nvSpPr>
        <xdr:cNvPr id="11" name="Text Box 4"/>
        <xdr:cNvSpPr txBox="1">
          <a:spLocks noChangeArrowheads="1"/>
        </xdr:cNvSpPr>
      </xdr:nvSpPr>
      <xdr:spPr>
        <a:xfrm>
          <a:off x="85725" y="1520190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30</xdr:row>
      <xdr:rowOff>57150</xdr:rowOff>
    </xdr:from>
    <xdr:ext cx="142875" cy="209550"/>
    <xdr:sp>
      <xdr:nvSpPr>
        <xdr:cNvPr id="12" name="Text Box 5"/>
        <xdr:cNvSpPr txBox="1">
          <a:spLocks noChangeArrowheads="1"/>
        </xdr:cNvSpPr>
      </xdr:nvSpPr>
      <xdr:spPr>
        <a:xfrm>
          <a:off x="200025" y="155829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885825</xdr:colOff>
      <xdr:row>30</xdr:row>
      <xdr:rowOff>0</xdr:rowOff>
    </xdr:from>
    <xdr:ext cx="142875" cy="200025"/>
    <xdr:sp>
      <xdr:nvSpPr>
        <xdr:cNvPr id="13" name="Text Box 6"/>
        <xdr:cNvSpPr txBox="1">
          <a:spLocks noChangeArrowheads="1"/>
        </xdr:cNvSpPr>
      </xdr:nvSpPr>
      <xdr:spPr>
        <a:xfrm>
          <a:off x="885825" y="155257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30</xdr:row>
      <xdr:rowOff>57150</xdr:rowOff>
    </xdr:from>
    <xdr:ext cx="142875" cy="209550"/>
    <xdr:sp>
      <xdr:nvSpPr>
        <xdr:cNvPr id="14" name="Text Box 18"/>
        <xdr:cNvSpPr txBox="1">
          <a:spLocks noChangeArrowheads="1"/>
        </xdr:cNvSpPr>
      </xdr:nvSpPr>
      <xdr:spPr>
        <a:xfrm>
          <a:off x="200025" y="155829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52"/>
  <sheetViews>
    <sheetView tabSelected="1" zoomScale="75" zoomScaleNormal="75" zoomScalePageLayoutView="0"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48" sqref="V48"/>
    </sheetView>
  </sheetViews>
  <sheetFormatPr defaultColWidth="9.00390625" defaultRowHeight="34.5" customHeight="1"/>
  <cols>
    <col min="1" max="1" width="19.625" style="2" customWidth="1"/>
    <col min="2" max="2" width="6.625" style="10" customWidth="1"/>
    <col min="3" max="3" width="6.125" style="10" customWidth="1"/>
    <col min="4" max="4" width="6.00390625" style="9" customWidth="1"/>
    <col min="5" max="5" width="6.375" style="9" customWidth="1"/>
    <col min="6" max="6" width="5.625" style="10" customWidth="1"/>
    <col min="7" max="7" width="5.875" style="9" customWidth="1"/>
    <col min="8" max="8" width="6.875" style="9" customWidth="1"/>
    <col min="9" max="9" width="9.75390625" style="14" customWidth="1"/>
    <col min="10" max="10" width="10.75390625" style="15" customWidth="1"/>
    <col min="11" max="11" width="6.50390625" style="54" customWidth="1"/>
    <col min="12" max="12" width="6.125" style="54" customWidth="1"/>
    <col min="13" max="13" width="6.625" style="15" customWidth="1"/>
    <col min="14" max="14" width="6.50390625" style="15" customWidth="1"/>
    <col min="15" max="16" width="6.00390625" style="15" customWidth="1"/>
    <col min="17" max="17" width="6.375" style="15" customWidth="1"/>
    <col min="18" max="18" width="5.375" style="15" customWidth="1"/>
    <col min="19" max="19" width="7.00390625" style="10" customWidth="1"/>
    <col min="20" max="20" width="7.625" style="10" customWidth="1"/>
    <col min="21" max="21" width="5.625" style="10" customWidth="1"/>
    <col min="22" max="22" width="6.125" style="10" customWidth="1"/>
    <col min="23" max="23" width="9.375" style="14" customWidth="1"/>
    <col min="24" max="24" width="8.00390625" style="14" customWidth="1"/>
    <col min="25" max="25" width="13.875" style="4" customWidth="1"/>
    <col min="26" max="26" width="9.00390625" style="4" customWidth="1"/>
    <col min="27" max="27" width="7.00390625" style="42" customWidth="1"/>
    <col min="28" max="28" width="7.625" style="42" customWidth="1"/>
    <col min="29" max="29" width="13.00390625" style="4" customWidth="1"/>
    <col min="30" max="16384" width="9.00390625" style="4" customWidth="1"/>
  </cols>
  <sheetData>
    <row r="1" spans="1:28" s="2" customFormat="1" ht="34.5" customHeight="1">
      <c r="A1" s="59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2" customFormat="1" ht="34.5" customHeight="1">
      <c r="A2" s="57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2" customFormat="1" ht="34.5" customHeight="1">
      <c r="A3" s="16"/>
      <c r="B3" s="3"/>
      <c r="C3" s="3"/>
      <c r="D3" s="3"/>
      <c r="E3" s="3"/>
      <c r="F3" s="3"/>
      <c r="G3" s="3"/>
      <c r="H3" s="3"/>
      <c r="I3" s="13"/>
      <c r="J3" s="55"/>
      <c r="K3" s="47"/>
      <c r="L3" s="47"/>
      <c r="M3" s="17"/>
      <c r="N3" s="17"/>
      <c r="O3" s="17"/>
      <c r="P3" s="17"/>
      <c r="Q3" s="17"/>
      <c r="R3" s="17"/>
      <c r="W3" s="18"/>
      <c r="X3" s="18"/>
      <c r="Z3" s="85" t="s">
        <v>62</v>
      </c>
      <c r="AA3" s="86"/>
      <c r="AB3" s="86"/>
    </row>
    <row r="4" spans="1:28" s="19" customFormat="1" ht="34.5" customHeight="1">
      <c r="A4" s="66"/>
      <c r="B4" s="87" t="s">
        <v>34</v>
      </c>
      <c r="C4" s="87"/>
      <c r="D4" s="87"/>
      <c r="E4" s="67" t="s">
        <v>20</v>
      </c>
      <c r="F4" s="67"/>
      <c r="G4" s="83" t="s">
        <v>21</v>
      </c>
      <c r="H4" s="83"/>
      <c r="I4" s="84" t="s">
        <v>51</v>
      </c>
      <c r="J4" s="84"/>
      <c r="K4" s="70" t="s">
        <v>22</v>
      </c>
      <c r="L4" s="70"/>
      <c r="M4" s="68" t="s">
        <v>23</v>
      </c>
      <c r="N4" s="69"/>
      <c r="O4" s="68" t="s">
        <v>24</v>
      </c>
      <c r="P4" s="69"/>
      <c r="Q4" s="68" t="s">
        <v>25</v>
      </c>
      <c r="R4" s="69"/>
      <c r="S4" s="83" t="s">
        <v>38</v>
      </c>
      <c r="T4" s="83"/>
      <c r="U4" s="81" t="s">
        <v>26</v>
      </c>
      <c r="V4" s="82"/>
      <c r="W4" s="83" t="s">
        <v>29</v>
      </c>
      <c r="X4" s="83"/>
      <c r="Y4" s="83" t="s">
        <v>30</v>
      </c>
      <c r="Z4" s="83"/>
      <c r="AA4" s="88" t="s">
        <v>36</v>
      </c>
      <c r="AB4" s="89"/>
    </row>
    <row r="5" spans="1:28" s="5" customFormat="1" ht="34.5" customHeight="1">
      <c r="A5" s="66"/>
      <c r="B5" s="1" t="s">
        <v>9</v>
      </c>
      <c r="C5" s="1" t="s">
        <v>8</v>
      </c>
      <c r="D5" s="1" t="s">
        <v>6</v>
      </c>
      <c r="E5" s="1" t="s">
        <v>9</v>
      </c>
      <c r="F5" s="1" t="s">
        <v>8</v>
      </c>
      <c r="G5" s="1" t="s">
        <v>9</v>
      </c>
      <c r="H5" s="1" t="s">
        <v>8</v>
      </c>
      <c r="I5" s="8" t="s">
        <v>9</v>
      </c>
      <c r="J5" s="8" t="s">
        <v>8</v>
      </c>
      <c r="K5" s="48" t="s">
        <v>9</v>
      </c>
      <c r="L5" s="48" t="s">
        <v>8</v>
      </c>
      <c r="M5" s="8" t="s">
        <v>9</v>
      </c>
      <c r="N5" s="8" t="s">
        <v>8</v>
      </c>
      <c r="O5" s="8" t="s">
        <v>9</v>
      </c>
      <c r="P5" s="8" t="s">
        <v>8</v>
      </c>
      <c r="Q5" s="8" t="s">
        <v>9</v>
      </c>
      <c r="R5" s="8" t="s">
        <v>8</v>
      </c>
      <c r="S5" s="1" t="s">
        <v>9</v>
      </c>
      <c r="T5" s="1" t="s">
        <v>8</v>
      </c>
      <c r="U5" s="1" t="s">
        <v>27</v>
      </c>
      <c r="V5" s="1" t="s">
        <v>28</v>
      </c>
      <c r="W5" s="7" t="s">
        <v>9</v>
      </c>
      <c r="X5" s="7" t="s">
        <v>8</v>
      </c>
      <c r="Y5" s="7" t="s">
        <v>9</v>
      </c>
      <c r="Z5" s="7" t="s">
        <v>8</v>
      </c>
      <c r="AA5" s="37" t="s">
        <v>9</v>
      </c>
      <c r="AB5" s="37" t="s">
        <v>8</v>
      </c>
    </row>
    <row r="6" spans="1:28" s="5" customFormat="1" ht="42" customHeight="1" thickBot="1">
      <c r="A6" s="35" t="s">
        <v>14</v>
      </c>
      <c r="B6" s="23">
        <v>31</v>
      </c>
      <c r="C6" s="23">
        <v>1</v>
      </c>
      <c r="D6" s="23">
        <f>B6+C6</f>
        <v>32</v>
      </c>
      <c r="E6" s="23">
        <v>31</v>
      </c>
      <c r="F6" s="23">
        <v>0</v>
      </c>
      <c r="G6" s="23">
        <v>21</v>
      </c>
      <c r="H6" s="23">
        <v>0</v>
      </c>
      <c r="I6" s="24">
        <f aca="true" t="shared" si="0" ref="I6:I12">G6/E6</f>
        <v>0.6774193548387096</v>
      </c>
      <c r="J6" s="11"/>
      <c r="K6" s="49">
        <f>E6-G6</f>
        <v>10</v>
      </c>
      <c r="L6" s="49">
        <f>F6-H6</f>
        <v>0</v>
      </c>
      <c r="M6" s="23">
        <v>21</v>
      </c>
      <c r="N6" s="23">
        <v>0</v>
      </c>
      <c r="O6" s="23">
        <v>10</v>
      </c>
      <c r="P6" s="23">
        <v>0</v>
      </c>
      <c r="Q6" s="23">
        <v>10</v>
      </c>
      <c r="R6" s="23"/>
      <c r="S6" s="23">
        <f aca="true" t="shared" si="1" ref="S6:S28">G6+O6</f>
        <v>31</v>
      </c>
      <c r="T6" s="23">
        <v>0</v>
      </c>
      <c r="U6" s="23"/>
      <c r="V6" s="23"/>
      <c r="W6" s="25">
        <f aca="true" t="shared" si="2" ref="W6:W29">(S6-U6-V6)/B6</f>
        <v>1</v>
      </c>
      <c r="X6" s="24">
        <f aca="true" t="shared" si="3" ref="X6:X19">T6/C6</f>
        <v>0</v>
      </c>
      <c r="Y6" s="25">
        <f aca="true" t="shared" si="4" ref="Y6:Y14">(S6-U6-V6)/E6</f>
        <v>1</v>
      </c>
      <c r="Z6" s="24">
        <v>0</v>
      </c>
      <c r="AA6" s="23">
        <f>S6-U6-V6</f>
        <v>31</v>
      </c>
      <c r="AB6" s="23">
        <v>0</v>
      </c>
    </row>
    <row r="7" spans="1:28" s="5" customFormat="1" ht="42" customHeight="1" thickBot="1" thickTop="1">
      <c r="A7" s="35" t="s">
        <v>18</v>
      </c>
      <c r="B7" s="23">
        <v>4</v>
      </c>
      <c r="C7" s="23">
        <v>1</v>
      </c>
      <c r="D7" s="23">
        <f aca="true" t="shared" si="5" ref="D7:D28">B7+C7</f>
        <v>5</v>
      </c>
      <c r="E7" s="23">
        <v>4</v>
      </c>
      <c r="F7" s="23">
        <v>0</v>
      </c>
      <c r="G7" s="23">
        <v>4</v>
      </c>
      <c r="H7" s="23">
        <v>0</v>
      </c>
      <c r="I7" s="24">
        <f t="shared" si="0"/>
        <v>1</v>
      </c>
      <c r="J7" s="11"/>
      <c r="K7" s="49">
        <f aca="true" t="shared" si="6" ref="K7:K19">E7-G7</f>
        <v>0</v>
      </c>
      <c r="L7" s="49">
        <f>F7-H7</f>
        <v>0</v>
      </c>
      <c r="M7" s="23">
        <v>5</v>
      </c>
      <c r="N7" s="23">
        <v>0</v>
      </c>
      <c r="O7" s="23">
        <v>0</v>
      </c>
      <c r="P7" s="23">
        <v>0</v>
      </c>
      <c r="Q7" s="23"/>
      <c r="R7" s="23"/>
      <c r="S7" s="23">
        <f t="shared" si="1"/>
        <v>4</v>
      </c>
      <c r="T7" s="23">
        <v>0</v>
      </c>
      <c r="U7" s="23"/>
      <c r="V7" s="23"/>
      <c r="W7" s="25">
        <f t="shared" si="2"/>
        <v>1</v>
      </c>
      <c r="X7" s="24">
        <f t="shared" si="3"/>
        <v>0</v>
      </c>
      <c r="Y7" s="25">
        <f t="shared" si="4"/>
        <v>1</v>
      </c>
      <c r="Z7" s="24">
        <v>0</v>
      </c>
      <c r="AA7" s="23">
        <f aca="true" t="shared" si="7" ref="AA7:AA28">S7-U7-V7</f>
        <v>4</v>
      </c>
      <c r="AB7" s="23">
        <v>0</v>
      </c>
    </row>
    <row r="8" spans="1:28" s="5" customFormat="1" ht="42" customHeight="1" thickBot="1" thickTop="1">
      <c r="A8" s="35" t="s">
        <v>15</v>
      </c>
      <c r="B8" s="23">
        <v>31</v>
      </c>
      <c r="C8" s="23">
        <v>1</v>
      </c>
      <c r="D8" s="23">
        <f t="shared" si="5"/>
        <v>32</v>
      </c>
      <c r="E8" s="23">
        <v>31</v>
      </c>
      <c r="F8" s="23">
        <v>0</v>
      </c>
      <c r="G8" s="23">
        <v>26</v>
      </c>
      <c r="H8" s="23">
        <v>0</v>
      </c>
      <c r="I8" s="24">
        <f t="shared" si="0"/>
        <v>0.8387096774193549</v>
      </c>
      <c r="J8" s="11"/>
      <c r="K8" s="49">
        <f t="shared" si="6"/>
        <v>5</v>
      </c>
      <c r="L8" s="49">
        <f>F8-H8</f>
        <v>0</v>
      </c>
      <c r="M8" s="23">
        <v>36</v>
      </c>
      <c r="N8" s="23">
        <v>0</v>
      </c>
      <c r="O8" s="23">
        <v>5</v>
      </c>
      <c r="P8" s="23">
        <v>0</v>
      </c>
      <c r="Q8" s="23">
        <v>6</v>
      </c>
      <c r="R8" s="23"/>
      <c r="S8" s="23">
        <f t="shared" si="1"/>
        <v>31</v>
      </c>
      <c r="T8" s="23">
        <v>0</v>
      </c>
      <c r="U8" s="23"/>
      <c r="V8" s="23"/>
      <c r="W8" s="25">
        <f t="shared" si="2"/>
        <v>1</v>
      </c>
      <c r="X8" s="24">
        <f t="shared" si="3"/>
        <v>0</v>
      </c>
      <c r="Y8" s="25">
        <f t="shared" si="4"/>
        <v>1</v>
      </c>
      <c r="Z8" s="24">
        <v>0</v>
      </c>
      <c r="AA8" s="23">
        <f t="shared" si="7"/>
        <v>31</v>
      </c>
      <c r="AB8" s="23">
        <v>0</v>
      </c>
    </row>
    <row r="9" spans="1:28" ht="42" customHeight="1" thickBot="1" thickTop="1">
      <c r="A9" s="6" t="s">
        <v>13</v>
      </c>
      <c r="B9" s="23">
        <v>3</v>
      </c>
      <c r="C9" s="23">
        <v>1</v>
      </c>
      <c r="D9" s="23">
        <f t="shared" si="5"/>
        <v>4</v>
      </c>
      <c r="E9" s="23">
        <v>3</v>
      </c>
      <c r="F9" s="23">
        <v>1</v>
      </c>
      <c r="G9" s="23">
        <v>3</v>
      </c>
      <c r="H9" s="23">
        <v>0</v>
      </c>
      <c r="I9" s="24">
        <f t="shared" si="0"/>
        <v>1</v>
      </c>
      <c r="J9" s="11">
        <v>0</v>
      </c>
      <c r="K9" s="49">
        <f t="shared" si="6"/>
        <v>0</v>
      </c>
      <c r="L9" s="49">
        <v>0</v>
      </c>
      <c r="M9" s="23">
        <v>7</v>
      </c>
      <c r="N9" s="23">
        <v>0</v>
      </c>
      <c r="O9" s="23">
        <v>0</v>
      </c>
      <c r="P9" s="23">
        <v>0</v>
      </c>
      <c r="Q9" s="23"/>
      <c r="R9" s="23"/>
      <c r="S9" s="23">
        <f t="shared" si="1"/>
        <v>3</v>
      </c>
      <c r="T9" s="23">
        <v>0</v>
      </c>
      <c r="U9" s="23"/>
      <c r="V9" s="23"/>
      <c r="W9" s="25">
        <f t="shared" si="2"/>
        <v>1</v>
      </c>
      <c r="X9" s="24">
        <f t="shared" si="3"/>
        <v>0</v>
      </c>
      <c r="Y9" s="25">
        <f t="shared" si="4"/>
        <v>1</v>
      </c>
      <c r="Z9" s="24">
        <v>0</v>
      </c>
      <c r="AA9" s="23">
        <f t="shared" si="7"/>
        <v>3</v>
      </c>
      <c r="AB9" s="23">
        <v>0</v>
      </c>
    </row>
    <row r="10" spans="1:28" ht="42" customHeight="1" thickBot="1" thickTop="1">
      <c r="A10" s="6" t="s">
        <v>31</v>
      </c>
      <c r="B10" s="23">
        <v>6</v>
      </c>
      <c r="C10" s="23">
        <v>1</v>
      </c>
      <c r="D10" s="23">
        <f>B10+C10</f>
        <v>7</v>
      </c>
      <c r="E10" s="23">
        <v>6</v>
      </c>
      <c r="F10" s="23">
        <v>0</v>
      </c>
      <c r="G10" s="23">
        <v>3</v>
      </c>
      <c r="H10" s="23">
        <v>0</v>
      </c>
      <c r="I10" s="24">
        <f>G10/E10</f>
        <v>0.5</v>
      </c>
      <c r="J10" s="11"/>
      <c r="K10" s="49">
        <f t="shared" si="6"/>
        <v>3</v>
      </c>
      <c r="L10" s="49">
        <f>F10-H10</f>
        <v>0</v>
      </c>
      <c r="M10" s="23">
        <v>34</v>
      </c>
      <c r="N10" s="23">
        <v>0</v>
      </c>
      <c r="O10" s="23">
        <v>3</v>
      </c>
      <c r="P10" s="23">
        <v>0</v>
      </c>
      <c r="Q10" s="23">
        <v>3</v>
      </c>
      <c r="R10" s="23"/>
      <c r="S10" s="23">
        <f t="shared" si="1"/>
        <v>6</v>
      </c>
      <c r="T10" s="23">
        <v>0</v>
      </c>
      <c r="U10" s="23"/>
      <c r="V10" s="23"/>
      <c r="W10" s="25">
        <f t="shared" si="2"/>
        <v>1</v>
      </c>
      <c r="X10" s="24">
        <f t="shared" si="3"/>
        <v>0</v>
      </c>
      <c r="Y10" s="25">
        <f t="shared" si="4"/>
        <v>1</v>
      </c>
      <c r="Z10" s="24">
        <v>0</v>
      </c>
      <c r="AA10" s="23">
        <f t="shared" si="7"/>
        <v>6</v>
      </c>
      <c r="AB10" s="23">
        <v>0</v>
      </c>
    </row>
    <row r="11" spans="1:28" ht="42" customHeight="1" thickBot="1" thickTop="1">
      <c r="A11" s="6" t="s">
        <v>63</v>
      </c>
      <c r="B11" s="23">
        <v>12</v>
      </c>
      <c r="C11" s="23">
        <v>1</v>
      </c>
      <c r="D11" s="23">
        <f>B11+C11</f>
        <v>13</v>
      </c>
      <c r="E11" s="23">
        <v>12</v>
      </c>
      <c r="F11" s="23">
        <v>0</v>
      </c>
      <c r="G11" s="23">
        <v>10</v>
      </c>
      <c r="H11" s="23">
        <v>0</v>
      </c>
      <c r="I11" s="24">
        <f>G11/E11</f>
        <v>0.8333333333333334</v>
      </c>
      <c r="J11" s="11"/>
      <c r="K11" s="49">
        <f t="shared" si="6"/>
        <v>2</v>
      </c>
      <c r="L11" s="49">
        <v>0</v>
      </c>
      <c r="M11" s="23">
        <v>16</v>
      </c>
      <c r="N11" s="23">
        <v>0</v>
      </c>
      <c r="O11" s="23">
        <v>2</v>
      </c>
      <c r="P11" s="23">
        <v>0</v>
      </c>
      <c r="Q11" s="23">
        <v>2</v>
      </c>
      <c r="R11" s="23"/>
      <c r="S11" s="23">
        <f t="shared" si="1"/>
        <v>12</v>
      </c>
      <c r="T11" s="23">
        <v>0</v>
      </c>
      <c r="U11" s="23"/>
      <c r="V11" s="23"/>
      <c r="W11" s="25">
        <f t="shared" si="2"/>
        <v>1</v>
      </c>
      <c r="X11" s="24">
        <v>0</v>
      </c>
      <c r="Y11" s="25">
        <f t="shared" si="4"/>
        <v>1</v>
      </c>
      <c r="Z11" s="24">
        <v>0</v>
      </c>
      <c r="AA11" s="23">
        <f t="shared" si="7"/>
        <v>12</v>
      </c>
      <c r="AB11" s="23">
        <v>0</v>
      </c>
    </row>
    <row r="12" spans="1:28" ht="42" customHeight="1" thickBot="1" thickTop="1">
      <c r="A12" s="6" t="s">
        <v>19</v>
      </c>
      <c r="B12" s="23">
        <v>2</v>
      </c>
      <c r="C12" s="23">
        <v>1</v>
      </c>
      <c r="D12" s="23">
        <f t="shared" si="5"/>
        <v>3</v>
      </c>
      <c r="E12" s="23">
        <v>2</v>
      </c>
      <c r="F12" s="23">
        <v>0</v>
      </c>
      <c r="G12" s="23">
        <v>1</v>
      </c>
      <c r="H12" s="23">
        <v>0</v>
      </c>
      <c r="I12" s="24">
        <f t="shared" si="0"/>
        <v>0.5</v>
      </c>
      <c r="J12" s="11"/>
      <c r="K12" s="49">
        <f t="shared" si="6"/>
        <v>1</v>
      </c>
      <c r="L12" s="49">
        <f>F12-H12</f>
        <v>0</v>
      </c>
      <c r="M12" s="23">
        <v>1</v>
      </c>
      <c r="N12" s="23">
        <v>0</v>
      </c>
      <c r="O12" s="23">
        <v>1</v>
      </c>
      <c r="P12" s="23">
        <v>0</v>
      </c>
      <c r="Q12" s="23">
        <v>1</v>
      </c>
      <c r="R12" s="23"/>
      <c r="S12" s="23">
        <f t="shared" si="1"/>
        <v>2</v>
      </c>
      <c r="T12" s="23">
        <v>0</v>
      </c>
      <c r="U12" s="23"/>
      <c r="V12" s="23"/>
      <c r="W12" s="25">
        <f t="shared" si="2"/>
        <v>1</v>
      </c>
      <c r="X12" s="24">
        <f t="shared" si="3"/>
        <v>0</v>
      </c>
      <c r="Y12" s="25">
        <f t="shared" si="4"/>
        <v>1</v>
      </c>
      <c r="Z12" s="24">
        <v>0</v>
      </c>
      <c r="AA12" s="23">
        <f t="shared" si="7"/>
        <v>2</v>
      </c>
      <c r="AB12" s="23">
        <v>0</v>
      </c>
    </row>
    <row r="13" spans="1:28" ht="42" customHeight="1" thickBot="1" thickTop="1">
      <c r="A13" s="6" t="s">
        <v>40</v>
      </c>
      <c r="B13" s="23">
        <v>5</v>
      </c>
      <c r="C13" s="23">
        <v>1</v>
      </c>
      <c r="D13" s="23">
        <f>B13+C13</f>
        <v>6</v>
      </c>
      <c r="E13" s="23">
        <v>5</v>
      </c>
      <c r="F13" s="23">
        <v>0</v>
      </c>
      <c r="G13" s="23">
        <v>3</v>
      </c>
      <c r="H13" s="23">
        <v>0</v>
      </c>
      <c r="I13" s="24">
        <f>G13/E13</f>
        <v>0.6</v>
      </c>
      <c r="J13" s="24"/>
      <c r="K13" s="49">
        <f t="shared" si="6"/>
        <v>2</v>
      </c>
      <c r="L13" s="49">
        <f>F13-H13</f>
        <v>0</v>
      </c>
      <c r="M13" s="23">
        <v>31</v>
      </c>
      <c r="N13" s="23">
        <v>0</v>
      </c>
      <c r="O13" s="23">
        <v>2</v>
      </c>
      <c r="P13" s="23">
        <v>0</v>
      </c>
      <c r="Q13" s="23">
        <v>2</v>
      </c>
      <c r="R13" s="23"/>
      <c r="S13" s="23">
        <f t="shared" si="1"/>
        <v>5</v>
      </c>
      <c r="T13" s="23">
        <v>0</v>
      </c>
      <c r="U13" s="23"/>
      <c r="V13" s="23"/>
      <c r="W13" s="25">
        <f t="shared" si="2"/>
        <v>1</v>
      </c>
      <c r="X13" s="24">
        <f t="shared" si="3"/>
        <v>0</v>
      </c>
      <c r="Y13" s="25">
        <f t="shared" si="4"/>
        <v>1</v>
      </c>
      <c r="Z13" s="24">
        <v>0</v>
      </c>
      <c r="AA13" s="23">
        <f t="shared" si="7"/>
        <v>5</v>
      </c>
      <c r="AB13" s="23">
        <v>0</v>
      </c>
    </row>
    <row r="14" spans="1:28" ht="42" customHeight="1" thickBot="1" thickTop="1">
      <c r="A14" s="6" t="s">
        <v>53</v>
      </c>
      <c r="B14" s="23">
        <v>4</v>
      </c>
      <c r="C14" s="23">
        <v>1</v>
      </c>
      <c r="D14" s="23">
        <f t="shared" si="5"/>
        <v>5</v>
      </c>
      <c r="E14" s="23">
        <v>4</v>
      </c>
      <c r="F14" s="26">
        <v>0</v>
      </c>
      <c r="G14" s="23">
        <v>2</v>
      </c>
      <c r="H14" s="23">
        <v>0</v>
      </c>
      <c r="I14" s="24">
        <f>G14/B14</f>
        <v>0.5</v>
      </c>
      <c r="J14" s="11"/>
      <c r="K14" s="49">
        <f t="shared" si="6"/>
        <v>2</v>
      </c>
      <c r="L14" s="49">
        <v>0</v>
      </c>
      <c r="M14" s="26">
        <v>0</v>
      </c>
      <c r="N14" s="26">
        <v>0</v>
      </c>
      <c r="O14" s="23">
        <v>0</v>
      </c>
      <c r="P14" s="23">
        <v>0</v>
      </c>
      <c r="Q14" s="23"/>
      <c r="R14" s="23"/>
      <c r="S14" s="23">
        <f t="shared" si="1"/>
        <v>2</v>
      </c>
      <c r="T14" s="23">
        <v>0</v>
      </c>
      <c r="U14" s="23"/>
      <c r="V14" s="23"/>
      <c r="W14" s="25">
        <f t="shared" si="2"/>
        <v>0.5</v>
      </c>
      <c r="X14" s="24">
        <f t="shared" si="3"/>
        <v>0</v>
      </c>
      <c r="Y14" s="25">
        <f t="shared" si="4"/>
        <v>0.5</v>
      </c>
      <c r="Z14" s="24">
        <v>0</v>
      </c>
      <c r="AA14" s="23">
        <f t="shared" si="7"/>
        <v>2</v>
      </c>
      <c r="AB14" s="23">
        <v>0</v>
      </c>
    </row>
    <row r="15" spans="1:28" ht="42" customHeight="1" thickBot="1" thickTop="1">
      <c r="A15" s="6" t="s">
        <v>16</v>
      </c>
      <c r="B15" s="23">
        <v>2</v>
      </c>
      <c r="C15" s="23">
        <v>1</v>
      </c>
      <c r="D15" s="23">
        <f t="shared" si="5"/>
        <v>3</v>
      </c>
      <c r="E15" s="23">
        <v>2</v>
      </c>
      <c r="F15" s="23">
        <v>0</v>
      </c>
      <c r="G15" s="23">
        <v>2</v>
      </c>
      <c r="H15" s="23">
        <v>0</v>
      </c>
      <c r="I15" s="24">
        <f>G15/E15</f>
        <v>1</v>
      </c>
      <c r="J15" s="11"/>
      <c r="K15" s="49">
        <f t="shared" si="6"/>
        <v>0</v>
      </c>
      <c r="L15" s="49">
        <f>F15-H15</f>
        <v>0</v>
      </c>
      <c r="M15" s="23">
        <v>6</v>
      </c>
      <c r="N15" s="23">
        <v>0</v>
      </c>
      <c r="O15" s="23">
        <v>0</v>
      </c>
      <c r="P15" s="23">
        <v>0</v>
      </c>
      <c r="Q15" s="23"/>
      <c r="R15" s="23"/>
      <c r="S15" s="23">
        <f t="shared" si="1"/>
        <v>2</v>
      </c>
      <c r="T15" s="23">
        <v>0</v>
      </c>
      <c r="U15" s="23"/>
      <c r="V15" s="23"/>
      <c r="W15" s="25">
        <f t="shared" si="2"/>
        <v>1</v>
      </c>
      <c r="X15" s="24">
        <f t="shared" si="3"/>
        <v>0</v>
      </c>
      <c r="Y15" s="25">
        <f>(S15-U15-V15)/E15</f>
        <v>1</v>
      </c>
      <c r="Z15" s="24">
        <v>0</v>
      </c>
      <c r="AA15" s="23">
        <f t="shared" si="7"/>
        <v>2</v>
      </c>
      <c r="AB15" s="23">
        <v>0</v>
      </c>
    </row>
    <row r="16" spans="1:28" ht="42" customHeight="1" thickBot="1" thickTop="1">
      <c r="A16" s="6" t="s">
        <v>55</v>
      </c>
      <c r="B16" s="23">
        <v>7</v>
      </c>
      <c r="C16" s="23">
        <v>1</v>
      </c>
      <c r="D16" s="23">
        <f>B16+C16</f>
        <v>8</v>
      </c>
      <c r="E16" s="23">
        <v>7</v>
      </c>
      <c r="F16" s="23">
        <v>0</v>
      </c>
      <c r="G16" s="23">
        <v>3</v>
      </c>
      <c r="H16" s="23">
        <v>0</v>
      </c>
      <c r="I16" s="24">
        <f>G16/E16</f>
        <v>0.42857142857142855</v>
      </c>
      <c r="J16" s="11"/>
      <c r="K16" s="49">
        <f t="shared" si="6"/>
        <v>4</v>
      </c>
      <c r="L16" s="49">
        <f>F16-H16</f>
        <v>0</v>
      </c>
      <c r="M16" s="23">
        <v>19</v>
      </c>
      <c r="N16" s="23">
        <v>0</v>
      </c>
      <c r="O16" s="23">
        <v>4</v>
      </c>
      <c r="P16" s="23">
        <v>0</v>
      </c>
      <c r="Q16" s="23">
        <v>4</v>
      </c>
      <c r="R16" s="23"/>
      <c r="S16" s="23">
        <f t="shared" si="1"/>
        <v>7</v>
      </c>
      <c r="T16" s="23">
        <v>0</v>
      </c>
      <c r="U16" s="23"/>
      <c r="V16" s="23"/>
      <c r="W16" s="25">
        <f t="shared" si="2"/>
        <v>1</v>
      </c>
      <c r="X16" s="24">
        <f t="shared" si="3"/>
        <v>0</v>
      </c>
      <c r="Y16" s="25">
        <f>(S16-U16-V16)/E16</f>
        <v>1</v>
      </c>
      <c r="Z16" s="24">
        <v>0</v>
      </c>
      <c r="AA16" s="23">
        <v>6</v>
      </c>
      <c r="AB16" s="23">
        <v>0</v>
      </c>
    </row>
    <row r="17" spans="1:28" ht="42" customHeight="1" thickBot="1" thickTop="1">
      <c r="A17" s="6" t="s">
        <v>54</v>
      </c>
      <c r="B17" s="23">
        <v>2</v>
      </c>
      <c r="C17" s="23">
        <v>1</v>
      </c>
      <c r="D17" s="23">
        <f>B17+C17</f>
        <v>3</v>
      </c>
      <c r="E17" s="23">
        <v>2</v>
      </c>
      <c r="F17" s="23">
        <v>0</v>
      </c>
      <c r="G17" s="23">
        <v>1</v>
      </c>
      <c r="H17" s="23">
        <v>0</v>
      </c>
      <c r="I17" s="24">
        <f>G17/E17</f>
        <v>0.5</v>
      </c>
      <c r="J17" s="11"/>
      <c r="K17" s="49">
        <f t="shared" si="6"/>
        <v>1</v>
      </c>
      <c r="L17" s="49">
        <f>F17-H17</f>
        <v>0</v>
      </c>
      <c r="M17" s="23">
        <v>5</v>
      </c>
      <c r="N17" s="23">
        <v>0</v>
      </c>
      <c r="O17" s="23">
        <v>1</v>
      </c>
      <c r="P17" s="23">
        <v>0</v>
      </c>
      <c r="Q17" s="23">
        <v>1</v>
      </c>
      <c r="R17" s="23"/>
      <c r="S17" s="23">
        <f t="shared" si="1"/>
        <v>2</v>
      </c>
      <c r="T17" s="23">
        <v>0</v>
      </c>
      <c r="U17" s="23"/>
      <c r="V17" s="23"/>
      <c r="W17" s="25">
        <f t="shared" si="2"/>
        <v>1</v>
      </c>
      <c r="X17" s="24">
        <f t="shared" si="3"/>
        <v>0</v>
      </c>
      <c r="Y17" s="25">
        <f>(S17-U17-V17)/E17</f>
        <v>1</v>
      </c>
      <c r="Z17" s="24">
        <v>0</v>
      </c>
      <c r="AA17" s="23">
        <f t="shared" si="7"/>
        <v>2</v>
      </c>
      <c r="AB17" s="23">
        <v>0</v>
      </c>
    </row>
    <row r="18" spans="1:28" ht="42" customHeight="1" thickBot="1" thickTop="1">
      <c r="A18" s="6" t="s">
        <v>17</v>
      </c>
      <c r="B18" s="23">
        <v>14</v>
      </c>
      <c r="C18" s="23">
        <v>1</v>
      </c>
      <c r="D18" s="23">
        <f t="shared" si="5"/>
        <v>15</v>
      </c>
      <c r="E18" s="23">
        <v>11</v>
      </c>
      <c r="F18" s="23">
        <v>0</v>
      </c>
      <c r="G18" s="23">
        <v>4</v>
      </c>
      <c r="H18" s="23">
        <v>0</v>
      </c>
      <c r="I18" s="24">
        <f>G18/E18</f>
        <v>0.36363636363636365</v>
      </c>
      <c r="J18" s="11"/>
      <c r="K18" s="49">
        <f t="shared" si="6"/>
        <v>7</v>
      </c>
      <c r="L18" s="49">
        <f>F18-H18</f>
        <v>0</v>
      </c>
      <c r="M18" s="23">
        <v>0</v>
      </c>
      <c r="N18" s="23">
        <v>0</v>
      </c>
      <c r="O18" s="23">
        <v>0</v>
      </c>
      <c r="P18" s="23">
        <v>0</v>
      </c>
      <c r="Q18" s="23"/>
      <c r="R18" s="23"/>
      <c r="S18" s="23">
        <f t="shared" si="1"/>
        <v>4</v>
      </c>
      <c r="T18" s="23">
        <v>0</v>
      </c>
      <c r="U18" s="23"/>
      <c r="V18" s="23"/>
      <c r="W18" s="25">
        <f t="shared" si="2"/>
        <v>0.2857142857142857</v>
      </c>
      <c r="X18" s="24">
        <f t="shared" si="3"/>
        <v>0</v>
      </c>
      <c r="Y18" s="25">
        <f>(S18-U18-V18)/E18</f>
        <v>0.36363636363636365</v>
      </c>
      <c r="Z18" s="24">
        <v>0</v>
      </c>
      <c r="AA18" s="23">
        <f t="shared" si="7"/>
        <v>4</v>
      </c>
      <c r="AB18" s="23">
        <v>0</v>
      </c>
    </row>
    <row r="19" spans="1:28" ht="42" customHeight="1" thickBot="1" thickTop="1">
      <c r="A19" s="6" t="s">
        <v>46</v>
      </c>
      <c r="B19" s="23">
        <v>3</v>
      </c>
      <c r="C19" s="23">
        <v>1</v>
      </c>
      <c r="D19" s="23">
        <f t="shared" si="5"/>
        <v>4</v>
      </c>
      <c r="E19" s="23">
        <v>3</v>
      </c>
      <c r="F19" s="23">
        <v>0</v>
      </c>
      <c r="G19" s="23">
        <v>2</v>
      </c>
      <c r="H19" s="23">
        <v>0</v>
      </c>
      <c r="I19" s="24">
        <f>G19/E19</f>
        <v>0.6666666666666666</v>
      </c>
      <c r="J19" s="11"/>
      <c r="K19" s="49">
        <f t="shared" si="6"/>
        <v>1</v>
      </c>
      <c r="L19" s="49">
        <f>F19-H19</f>
        <v>0</v>
      </c>
      <c r="M19" s="23">
        <v>0</v>
      </c>
      <c r="N19" s="23">
        <v>0</v>
      </c>
      <c r="O19" s="23">
        <v>0</v>
      </c>
      <c r="P19" s="23">
        <v>0</v>
      </c>
      <c r="Q19" s="23"/>
      <c r="R19" s="23"/>
      <c r="S19" s="23">
        <f t="shared" si="1"/>
        <v>2</v>
      </c>
      <c r="T19" s="23">
        <v>0</v>
      </c>
      <c r="U19" s="23"/>
      <c r="V19" s="23"/>
      <c r="W19" s="25">
        <f t="shared" si="2"/>
        <v>0.6666666666666666</v>
      </c>
      <c r="X19" s="24">
        <f t="shared" si="3"/>
        <v>0</v>
      </c>
      <c r="Y19" s="25">
        <f>(S19-U19-V19)/E19</f>
        <v>0.6666666666666666</v>
      </c>
      <c r="Z19" s="24">
        <v>0</v>
      </c>
      <c r="AA19" s="23">
        <f t="shared" si="7"/>
        <v>2</v>
      </c>
      <c r="AB19" s="23">
        <v>0</v>
      </c>
    </row>
    <row r="20" spans="1:29" ht="42" customHeight="1" thickBot="1" thickTop="1">
      <c r="A20" s="6" t="s">
        <v>0</v>
      </c>
      <c r="B20" s="27">
        <v>11</v>
      </c>
      <c r="C20" s="27">
        <v>1</v>
      </c>
      <c r="D20" s="23">
        <f t="shared" si="5"/>
        <v>12</v>
      </c>
      <c r="E20" s="60">
        <v>45</v>
      </c>
      <c r="F20" s="60">
        <v>0</v>
      </c>
      <c r="G20" s="27">
        <v>6</v>
      </c>
      <c r="H20" s="27">
        <v>0</v>
      </c>
      <c r="I20" s="24">
        <f aca="true" t="shared" si="8" ref="I20:I28">G20/B20</f>
        <v>0.5454545454545454</v>
      </c>
      <c r="J20" s="11"/>
      <c r="K20" s="50">
        <f aca="true" t="shared" si="9" ref="K20:K28">B20-G20</f>
        <v>5</v>
      </c>
      <c r="L20" s="50">
        <v>0</v>
      </c>
      <c r="M20" s="64">
        <v>54</v>
      </c>
      <c r="N20" s="60">
        <v>0</v>
      </c>
      <c r="O20" s="23">
        <v>6</v>
      </c>
      <c r="P20" s="23">
        <v>0</v>
      </c>
      <c r="Q20" s="23">
        <v>21</v>
      </c>
      <c r="R20" s="23"/>
      <c r="S20" s="23">
        <f t="shared" si="1"/>
        <v>12</v>
      </c>
      <c r="T20" s="23">
        <v>0</v>
      </c>
      <c r="U20" s="23">
        <v>1</v>
      </c>
      <c r="V20" s="23"/>
      <c r="W20" s="25">
        <f t="shared" si="2"/>
        <v>1</v>
      </c>
      <c r="X20" s="74">
        <v>0</v>
      </c>
      <c r="Y20" s="25">
        <f>(S20-U20-V20)/B20</f>
        <v>1</v>
      </c>
      <c r="Z20" s="74">
        <v>0</v>
      </c>
      <c r="AA20" s="23">
        <f t="shared" si="7"/>
        <v>11</v>
      </c>
      <c r="AB20" s="23">
        <v>0</v>
      </c>
      <c r="AC20" s="36"/>
    </row>
    <row r="21" spans="1:28" ht="42" customHeight="1" thickBot="1" thickTop="1">
      <c r="A21" s="6" t="s">
        <v>1</v>
      </c>
      <c r="B21" s="23">
        <v>11</v>
      </c>
      <c r="C21" s="23">
        <v>1</v>
      </c>
      <c r="D21" s="23">
        <f t="shared" si="5"/>
        <v>12</v>
      </c>
      <c r="E21" s="61"/>
      <c r="F21" s="61"/>
      <c r="G21" s="23">
        <v>9</v>
      </c>
      <c r="H21" s="23">
        <v>0</v>
      </c>
      <c r="I21" s="24">
        <f t="shared" si="8"/>
        <v>0.8181818181818182</v>
      </c>
      <c r="J21" s="11"/>
      <c r="K21" s="50">
        <f t="shared" si="9"/>
        <v>2</v>
      </c>
      <c r="L21" s="49">
        <v>0</v>
      </c>
      <c r="M21" s="64"/>
      <c r="N21" s="64"/>
      <c r="O21" s="23">
        <v>3</v>
      </c>
      <c r="P21" s="23">
        <v>0</v>
      </c>
      <c r="Q21" s="23">
        <v>32</v>
      </c>
      <c r="R21" s="23"/>
      <c r="S21" s="23">
        <f t="shared" si="1"/>
        <v>12</v>
      </c>
      <c r="T21" s="23">
        <v>0</v>
      </c>
      <c r="U21" s="23">
        <v>1</v>
      </c>
      <c r="V21" s="23"/>
      <c r="W21" s="25">
        <f t="shared" si="2"/>
        <v>1</v>
      </c>
      <c r="X21" s="75"/>
      <c r="Y21" s="25">
        <f>(S21-U21-V21)/B21</f>
        <v>1</v>
      </c>
      <c r="Z21" s="75"/>
      <c r="AA21" s="23">
        <f t="shared" si="7"/>
        <v>11</v>
      </c>
      <c r="AB21" s="23">
        <v>0</v>
      </c>
    </row>
    <row r="22" spans="1:28" ht="42" customHeight="1" thickBot="1" thickTop="1">
      <c r="A22" s="6" t="s">
        <v>2</v>
      </c>
      <c r="B22" s="23">
        <v>9</v>
      </c>
      <c r="C22" s="23">
        <v>1</v>
      </c>
      <c r="D22" s="23">
        <f t="shared" si="5"/>
        <v>10</v>
      </c>
      <c r="E22" s="61"/>
      <c r="F22" s="61"/>
      <c r="G22" s="23">
        <v>5</v>
      </c>
      <c r="H22" s="23">
        <v>0</v>
      </c>
      <c r="I22" s="24">
        <f t="shared" si="8"/>
        <v>0.5555555555555556</v>
      </c>
      <c r="J22" s="11"/>
      <c r="K22" s="50">
        <f t="shared" si="9"/>
        <v>4</v>
      </c>
      <c r="L22" s="49">
        <v>0</v>
      </c>
      <c r="M22" s="64"/>
      <c r="N22" s="64"/>
      <c r="O22" s="23">
        <v>4</v>
      </c>
      <c r="P22" s="23">
        <v>0</v>
      </c>
      <c r="Q22" s="23">
        <v>30</v>
      </c>
      <c r="R22" s="23"/>
      <c r="S22" s="23">
        <f t="shared" si="1"/>
        <v>9</v>
      </c>
      <c r="T22" s="23">
        <v>0</v>
      </c>
      <c r="U22" s="23"/>
      <c r="V22" s="23"/>
      <c r="W22" s="25">
        <f t="shared" si="2"/>
        <v>1</v>
      </c>
      <c r="X22" s="75"/>
      <c r="Y22" s="25">
        <f>(S22-U22-V22)/B22</f>
        <v>1</v>
      </c>
      <c r="Z22" s="75"/>
      <c r="AA22" s="23">
        <f t="shared" si="7"/>
        <v>9</v>
      </c>
      <c r="AB22" s="23">
        <v>0</v>
      </c>
    </row>
    <row r="23" spans="1:28" ht="42" customHeight="1" thickBot="1" thickTop="1">
      <c r="A23" s="6" t="s">
        <v>32</v>
      </c>
      <c r="B23" s="23">
        <v>12</v>
      </c>
      <c r="C23" s="23">
        <v>1</v>
      </c>
      <c r="D23" s="23">
        <f>B23+C23</f>
        <v>13</v>
      </c>
      <c r="E23" s="61"/>
      <c r="F23" s="61"/>
      <c r="G23" s="23">
        <v>7</v>
      </c>
      <c r="H23" s="23">
        <v>0</v>
      </c>
      <c r="I23" s="24">
        <f>G23/B23</f>
        <v>0.5833333333333334</v>
      </c>
      <c r="J23" s="11"/>
      <c r="K23" s="50">
        <f t="shared" si="9"/>
        <v>5</v>
      </c>
      <c r="L23" s="49">
        <v>0</v>
      </c>
      <c r="M23" s="64"/>
      <c r="N23" s="64"/>
      <c r="O23" s="23">
        <v>7</v>
      </c>
      <c r="P23" s="23">
        <v>0</v>
      </c>
      <c r="Q23" s="23">
        <v>35</v>
      </c>
      <c r="R23" s="23"/>
      <c r="S23" s="23">
        <f t="shared" si="1"/>
        <v>14</v>
      </c>
      <c r="T23" s="23">
        <v>0</v>
      </c>
      <c r="U23" s="23">
        <v>3</v>
      </c>
      <c r="V23" s="23"/>
      <c r="W23" s="25">
        <f t="shared" si="2"/>
        <v>0.9166666666666666</v>
      </c>
      <c r="X23" s="75"/>
      <c r="Y23" s="25">
        <f>(S23-U23-V23)/B23</f>
        <v>0.9166666666666666</v>
      </c>
      <c r="Z23" s="75"/>
      <c r="AA23" s="23">
        <f t="shared" si="7"/>
        <v>11</v>
      </c>
      <c r="AB23" s="23">
        <v>0</v>
      </c>
    </row>
    <row r="24" spans="1:28" ht="42" customHeight="1" thickBot="1" thickTop="1">
      <c r="A24" s="6" t="s">
        <v>39</v>
      </c>
      <c r="B24" s="23">
        <v>2</v>
      </c>
      <c r="C24" s="23">
        <v>1</v>
      </c>
      <c r="D24" s="23">
        <f>B24+C24</f>
        <v>3</v>
      </c>
      <c r="E24" s="62"/>
      <c r="F24" s="62"/>
      <c r="G24" s="23">
        <v>1</v>
      </c>
      <c r="H24" s="23">
        <v>0</v>
      </c>
      <c r="I24" s="24">
        <f>G24/B24</f>
        <v>0.5</v>
      </c>
      <c r="J24" s="11"/>
      <c r="K24" s="50">
        <f t="shared" si="9"/>
        <v>1</v>
      </c>
      <c r="L24" s="49">
        <v>0</v>
      </c>
      <c r="M24" s="73"/>
      <c r="N24" s="73"/>
      <c r="O24" s="23">
        <v>0</v>
      </c>
      <c r="P24" s="23">
        <v>0</v>
      </c>
      <c r="Q24" s="23"/>
      <c r="R24" s="23"/>
      <c r="S24" s="23">
        <f t="shared" si="1"/>
        <v>1</v>
      </c>
      <c r="T24" s="23">
        <v>0</v>
      </c>
      <c r="U24" s="23"/>
      <c r="V24" s="23"/>
      <c r="W24" s="25">
        <f t="shared" si="2"/>
        <v>0.5</v>
      </c>
      <c r="X24" s="76"/>
      <c r="Y24" s="25">
        <f>(S24-U24-V24)/B24</f>
        <v>0.5</v>
      </c>
      <c r="Z24" s="76"/>
      <c r="AA24" s="23">
        <f t="shared" si="7"/>
        <v>1</v>
      </c>
      <c r="AB24" s="23">
        <v>0</v>
      </c>
    </row>
    <row r="25" spans="1:28" ht="42" customHeight="1" thickBot="1" thickTop="1">
      <c r="A25" s="6" t="s">
        <v>37</v>
      </c>
      <c r="B25" s="23">
        <v>2</v>
      </c>
      <c r="C25" s="23">
        <v>1</v>
      </c>
      <c r="D25" s="23">
        <f>B25+C25</f>
        <v>3</v>
      </c>
      <c r="E25" s="23">
        <v>2</v>
      </c>
      <c r="F25" s="23">
        <v>0</v>
      </c>
      <c r="G25" s="23">
        <v>1</v>
      </c>
      <c r="H25" s="23">
        <v>0</v>
      </c>
      <c r="I25" s="24">
        <f>G25/E25</f>
        <v>0.5</v>
      </c>
      <c r="J25" s="11"/>
      <c r="K25" s="49">
        <f t="shared" si="9"/>
        <v>1</v>
      </c>
      <c r="L25" s="49">
        <f>F25-H25</f>
        <v>0</v>
      </c>
      <c r="M25" s="23">
        <v>16</v>
      </c>
      <c r="N25" s="23">
        <v>0</v>
      </c>
      <c r="O25" s="23">
        <v>1</v>
      </c>
      <c r="P25" s="23">
        <v>0</v>
      </c>
      <c r="Q25" s="23">
        <v>1</v>
      </c>
      <c r="R25" s="23"/>
      <c r="S25" s="23">
        <f t="shared" si="1"/>
        <v>2</v>
      </c>
      <c r="T25" s="23">
        <v>0</v>
      </c>
      <c r="U25" s="23"/>
      <c r="V25" s="23"/>
      <c r="W25" s="25">
        <f t="shared" si="2"/>
        <v>1</v>
      </c>
      <c r="X25" s="24">
        <f>T25/C25</f>
        <v>0</v>
      </c>
      <c r="Y25" s="25">
        <f>(S25-U25-V25)/E25</f>
        <v>1</v>
      </c>
      <c r="Z25" s="24">
        <v>0</v>
      </c>
      <c r="AA25" s="23">
        <f t="shared" si="7"/>
        <v>2</v>
      </c>
      <c r="AB25" s="23">
        <v>0</v>
      </c>
    </row>
    <row r="26" spans="1:28" ht="42" customHeight="1" thickBot="1" thickTop="1">
      <c r="A26" s="6" t="s">
        <v>3</v>
      </c>
      <c r="B26" s="23">
        <v>6</v>
      </c>
      <c r="C26" s="23">
        <v>1</v>
      </c>
      <c r="D26" s="23">
        <f t="shared" si="5"/>
        <v>7</v>
      </c>
      <c r="E26" s="26"/>
      <c r="F26" s="26"/>
      <c r="G26" s="23">
        <v>0</v>
      </c>
      <c r="H26" s="23">
        <v>0</v>
      </c>
      <c r="I26" s="24">
        <f t="shared" si="8"/>
        <v>0</v>
      </c>
      <c r="J26" s="11"/>
      <c r="K26" s="49">
        <f t="shared" si="9"/>
        <v>6</v>
      </c>
      <c r="L26" s="49">
        <v>0</v>
      </c>
      <c r="M26" s="60">
        <v>25</v>
      </c>
      <c r="N26" s="60">
        <v>0</v>
      </c>
      <c r="O26" s="23">
        <v>6</v>
      </c>
      <c r="P26" s="23">
        <v>0</v>
      </c>
      <c r="Q26" s="23">
        <v>12</v>
      </c>
      <c r="R26" s="23"/>
      <c r="S26" s="23">
        <f t="shared" si="1"/>
        <v>6</v>
      </c>
      <c r="T26" s="23">
        <v>0</v>
      </c>
      <c r="U26" s="23"/>
      <c r="V26" s="23"/>
      <c r="W26" s="25">
        <f t="shared" si="2"/>
        <v>1</v>
      </c>
      <c r="X26" s="74">
        <v>0</v>
      </c>
      <c r="Y26" s="25">
        <f>(S26-U26-V26)/B26</f>
        <v>1</v>
      </c>
      <c r="Z26" s="74">
        <v>0</v>
      </c>
      <c r="AA26" s="23">
        <v>5</v>
      </c>
      <c r="AB26" s="23">
        <v>0</v>
      </c>
    </row>
    <row r="27" spans="1:28" ht="42" customHeight="1" thickBot="1" thickTop="1">
      <c r="A27" s="6" t="s">
        <v>4</v>
      </c>
      <c r="B27" s="23">
        <v>6</v>
      </c>
      <c r="C27" s="23">
        <v>1</v>
      </c>
      <c r="D27" s="23">
        <f t="shared" si="5"/>
        <v>7</v>
      </c>
      <c r="E27" s="28">
        <v>17</v>
      </c>
      <c r="F27" s="28">
        <v>0</v>
      </c>
      <c r="G27" s="23">
        <v>5</v>
      </c>
      <c r="H27" s="23">
        <v>0</v>
      </c>
      <c r="I27" s="24">
        <f t="shared" si="8"/>
        <v>0.8333333333333334</v>
      </c>
      <c r="J27" s="11"/>
      <c r="K27" s="49">
        <f t="shared" si="9"/>
        <v>1</v>
      </c>
      <c r="L27" s="49">
        <v>0</v>
      </c>
      <c r="M27" s="64"/>
      <c r="N27" s="64"/>
      <c r="O27" s="23">
        <v>1</v>
      </c>
      <c r="P27" s="23">
        <v>0</v>
      </c>
      <c r="Q27" s="23">
        <v>2</v>
      </c>
      <c r="R27" s="23"/>
      <c r="S27" s="23">
        <f t="shared" si="1"/>
        <v>6</v>
      </c>
      <c r="T27" s="23">
        <v>0</v>
      </c>
      <c r="U27" s="23"/>
      <c r="V27" s="23"/>
      <c r="W27" s="25">
        <f t="shared" si="2"/>
        <v>1</v>
      </c>
      <c r="X27" s="75"/>
      <c r="Y27" s="25">
        <f>(S27-U27-V27)/B27</f>
        <v>1</v>
      </c>
      <c r="Z27" s="75"/>
      <c r="AA27" s="23">
        <f t="shared" si="7"/>
        <v>6</v>
      </c>
      <c r="AB27" s="23">
        <v>0</v>
      </c>
    </row>
    <row r="28" spans="1:29" ht="42" customHeight="1" thickBot="1" thickTop="1">
      <c r="A28" s="6" t="s">
        <v>5</v>
      </c>
      <c r="B28" s="23">
        <v>5</v>
      </c>
      <c r="C28" s="23">
        <v>1</v>
      </c>
      <c r="D28" s="23">
        <f t="shared" si="5"/>
        <v>6</v>
      </c>
      <c r="E28" s="27"/>
      <c r="F28" s="27"/>
      <c r="G28" s="23">
        <v>4</v>
      </c>
      <c r="H28" s="23">
        <v>0</v>
      </c>
      <c r="I28" s="24">
        <f t="shared" si="8"/>
        <v>0.8</v>
      </c>
      <c r="J28" s="11"/>
      <c r="K28" s="49">
        <f t="shared" si="9"/>
        <v>1</v>
      </c>
      <c r="L28" s="49">
        <f>F28-H28</f>
        <v>0</v>
      </c>
      <c r="M28" s="73"/>
      <c r="N28" s="73"/>
      <c r="O28" s="23">
        <v>1</v>
      </c>
      <c r="P28" s="23">
        <v>0</v>
      </c>
      <c r="Q28" s="23">
        <v>4</v>
      </c>
      <c r="R28" s="23"/>
      <c r="S28" s="23">
        <f t="shared" si="1"/>
        <v>5</v>
      </c>
      <c r="T28" s="23">
        <v>0</v>
      </c>
      <c r="U28" s="23"/>
      <c r="V28" s="23"/>
      <c r="W28" s="25">
        <f t="shared" si="2"/>
        <v>1</v>
      </c>
      <c r="X28" s="76"/>
      <c r="Y28" s="25">
        <f>(S28-U28-V28)/B28</f>
        <v>1</v>
      </c>
      <c r="Z28" s="76"/>
      <c r="AA28" s="23">
        <f t="shared" si="7"/>
        <v>5</v>
      </c>
      <c r="AB28" s="23">
        <v>0</v>
      </c>
      <c r="AC28" s="36"/>
    </row>
    <row r="29" spans="1:28" ht="42" customHeight="1" thickBot="1" thickTop="1">
      <c r="A29" s="20" t="s">
        <v>10</v>
      </c>
      <c r="B29" s="29">
        <f aca="true" t="shared" si="10" ref="B29:H29">SUM(B6:B28)</f>
        <v>190</v>
      </c>
      <c r="C29" s="29">
        <f t="shared" si="10"/>
        <v>23</v>
      </c>
      <c r="D29" s="29">
        <f t="shared" si="10"/>
        <v>213</v>
      </c>
      <c r="E29" s="29">
        <f t="shared" si="10"/>
        <v>187</v>
      </c>
      <c r="F29" s="29">
        <f t="shared" si="10"/>
        <v>1</v>
      </c>
      <c r="G29" s="29">
        <f t="shared" si="10"/>
        <v>123</v>
      </c>
      <c r="H29" s="29">
        <f t="shared" si="10"/>
        <v>0</v>
      </c>
      <c r="I29" s="30">
        <f>G29/E29</f>
        <v>0.6577540106951871</v>
      </c>
      <c r="J29" s="12"/>
      <c r="K29" s="51">
        <f aca="true" t="shared" si="11" ref="K29:P29">SUM(K6:K28)</f>
        <v>64</v>
      </c>
      <c r="L29" s="51">
        <f t="shared" si="11"/>
        <v>0</v>
      </c>
      <c r="M29" s="29">
        <f t="shared" si="11"/>
        <v>276</v>
      </c>
      <c r="N29" s="29">
        <f t="shared" si="11"/>
        <v>0</v>
      </c>
      <c r="O29" s="29">
        <f t="shared" si="11"/>
        <v>57</v>
      </c>
      <c r="P29" s="29">
        <f t="shared" si="11"/>
        <v>0</v>
      </c>
      <c r="Q29" s="29"/>
      <c r="R29" s="29"/>
      <c r="S29" s="29">
        <f>SUM(S6:S28)</f>
        <v>180</v>
      </c>
      <c r="T29" s="29">
        <f>SUM(T6:T28)</f>
        <v>0</v>
      </c>
      <c r="U29" s="29">
        <f>SUM(U6:U28)</f>
        <v>5</v>
      </c>
      <c r="V29" s="29">
        <f>SUM(V6:V28)</f>
        <v>0</v>
      </c>
      <c r="W29" s="30">
        <f t="shared" si="2"/>
        <v>0.9210526315789473</v>
      </c>
      <c r="X29" s="30">
        <f>T29/C29</f>
        <v>0</v>
      </c>
      <c r="Y29" s="30">
        <f>(S29-U29-V29)/E29</f>
        <v>0.9358288770053476</v>
      </c>
      <c r="Z29" s="30">
        <v>0</v>
      </c>
      <c r="AA29" s="29">
        <f>SUM(AA6:AA28)</f>
        <v>173</v>
      </c>
      <c r="AB29" s="29">
        <f>SUM(AB6:AB28)</f>
        <v>0</v>
      </c>
    </row>
    <row r="30" spans="1:28" ht="42" customHeight="1" thickTop="1">
      <c r="A30" s="66"/>
      <c r="B30" s="63" t="s">
        <v>34</v>
      </c>
      <c r="C30" s="63"/>
      <c r="D30" s="63"/>
      <c r="E30" s="83" t="s">
        <v>20</v>
      </c>
      <c r="F30" s="83"/>
      <c r="G30" s="83" t="s">
        <v>21</v>
      </c>
      <c r="H30" s="83"/>
      <c r="I30" s="84" t="s">
        <v>35</v>
      </c>
      <c r="J30" s="84"/>
      <c r="K30" s="70" t="s">
        <v>22</v>
      </c>
      <c r="L30" s="70"/>
      <c r="M30" s="68" t="s">
        <v>23</v>
      </c>
      <c r="N30" s="69"/>
      <c r="O30" s="68" t="s">
        <v>24</v>
      </c>
      <c r="P30" s="69"/>
      <c r="Q30" s="68" t="s">
        <v>25</v>
      </c>
      <c r="R30" s="69"/>
      <c r="S30" s="83" t="s">
        <v>66</v>
      </c>
      <c r="T30" s="83"/>
      <c r="U30" s="81" t="s">
        <v>26</v>
      </c>
      <c r="V30" s="82"/>
      <c r="W30" s="83" t="s">
        <v>29</v>
      </c>
      <c r="X30" s="83"/>
      <c r="Y30" s="83" t="s">
        <v>30</v>
      </c>
      <c r="Z30" s="83"/>
      <c r="AA30" s="88" t="s">
        <v>36</v>
      </c>
      <c r="AB30" s="89"/>
    </row>
    <row r="31" spans="1:28" ht="42" customHeight="1">
      <c r="A31" s="66"/>
      <c r="B31" s="1" t="s">
        <v>9</v>
      </c>
      <c r="C31" s="1" t="s">
        <v>8</v>
      </c>
      <c r="D31" s="1" t="s">
        <v>6</v>
      </c>
      <c r="E31" s="1" t="s">
        <v>9</v>
      </c>
      <c r="F31" s="1" t="s">
        <v>8</v>
      </c>
      <c r="G31" s="1" t="s">
        <v>9</v>
      </c>
      <c r="H31" s="1" t="s">
        <v>8</v>
      </c>
      <c r="I31" s="8" t="s">
        <v>9</v>
      </c>
      <c r="J31" s="8" t="s">
        <v>8</v>
      </c>
      <c r="K31" s="48" t="s">
        <v>9</v>
      </c>
      <c r="L31" s="48" t="s">
        <v>8</v>
      </c>
      <c r="M31" s="8" t="s">
        <v>9</v>
      </c>
      <c r="N31" s="8" t="s">
        <v>8</v>
      </c>
      <c r="O31" s="8" t="s">
        <v>9</v>
      </c>
      <c r="P31" s="8" t="s">
        <v>8</v>
      </c>
      <c r="Q31" s="8" t="s">
        <v>9</v>
      </c>
      <c r="R31" s="8" t="s">
        <v>8</v>
      </c>
      <c r="S31" s="1" t="s">
        <v>9</v>
      </c>
      <c r="T31" s="1" t="s">
        <v>8</v>
      </c>
      <c r="U31" s="1" t="s">
        <v>27</v>
      </c>
      <c r="V31" s="1" t="s">
        <v>28</v>
      </c>
      <c r="W31" s="7" t="s">
        <v>9</v>
      </c>
      <c r="X31" s="7" t="s">
        <v>8</v>
      </c>
      <c r="Y31" s="7" t="s">
        <v>9</v>
      </c>
      <c r="Z31" s="7" t="s">
        <v>8</v>
      </c>
      <c r="AA31" s="37" t="s">
        <v>9</v>
      </c>
      <c r="AB31" s="37" t="s">
        <v>8</v>
      </c>
    </row>
    <row r="32" spans="1:28" ht="42" customHeight="1" thickBot="1">
      <c r="A32" s="6" t="s">
        <v>56</v>
      </c>
      <c r="B32" s="23">
        <v>5</v>
      </c>
      <c r="C32" s="23">
        <v>1</v>
      </c>
      <c r="D32" s="23">
        <f>B32+C32</f>
        <v>6</v>
      </c>
      <c r="E32" s="23">
        <v>5</v>
      </c>
      <c r="F32" s="23">
        <v>0</v>
      </c>
      <c r="G32" s="23">
        <v>2</v>
      </c>
      <c r="H32" s="23">
        <v>0</v>
      </c>
      <c r="I32" s="24">
        <f aca="true" t="shared" si="12" ref="I32:I38">G32/E32</f>
        <v>0.4</v>
      </c>
      <c r="J32" s="11"/>
      <c r="K32" s="50">
        <f>E32-G32</f>
        <v>3</v>
      </c>
      <c r="L32" s="50">
        <f aca="true" t="shared" si="13" ref="L32:L42">F32-H32</f>
        <v>0</v>
      </c>
      <c r="M32" s="27">
        <v>0</v>
      </c>
      <c r="N32" s="27">
        <v>0</v>
      </c>
      <c r="O32" s="27"/>
      <c r="P32" s="27">
        <v>0</v>
      </c>
      <c r="Q32" s="27"/>
      <c r="R32" s="27"/>
      <c r="S32" s="23">
        <f aca="true" t="shared" si="14" ref="S32:S47">G32+O32</f>
        <v>2</v>
      </c>
      <c r="T32" s="23">
        <v>0</v>
      </c>
      <c r="U32" s="23"/>
      <c r="V32" s="23"/>
      <c r="W32" s="25">
        <f aca="true" t="shared" si="15" ref="W32:W49">(S32-U32-V32)/B32</f>
        <v>0.4</v>
      </c>
      <c r="X32" s="25">
        <v>0</v>
      </c>
      <c r="Y32" s="25">
        <f aca="true" t="shared" si="16" ref="Y32:Y41">(S32-U32-V32)/E32</f>
        <v>0.4</v>
      </c>
      <c r="Z32" s="25"/>
      <c r="AA32" s="38">
        <f>S32-U32-V32</f>
        <v>2</v>
      </c>
      <c r="AB32" s="38">
        <v>0</v>
      </c>
    </row>
    <row r="33" spans="1:28" ht="42" customHeight="1" thickBot="1" thickTop="1">
      <c r="A33" s="6" t="s">
        <v>57</v>
      </c>
      <c r="B33" s="23">
        <v>2</v>
      </c>
      <c r="C33" s="23">
        <v>1</v>
      </c>
      <c r="D33" s="23">
        <f>B33+C33</f>
        <v>3</v>
      </c>
      <c r="E33" s="23">
        <v>2</v>
      </c>
      <c r="F33" s="23">
        <v>0</v>
      </c>
      <c r="G33" s="23">
        <v>1</v>
      </c>
      <c r="H33" s="23">
        <v>0</v>
      </c>
      <c r="I33" s="24">
        <f t="shared" si="12"/>
        <v>0.5</v>
      </c>
      <c r="J33" s="11"/>
      <c r="K33" s="50">
        <f aca="true" t="shared" si="17" ref="K33:K41">E33-G33</f>
        <v>1</v>
      </c>
      <c r="L33" s="50">
        <f t="shared" si="13"/>
        <v>0</v>
      </c>
      <c r="M33" s="27">
        <v>0</v>
      </c>
      <c r="N33" s="27">
        <v>0</v>
      </c>
      <c r="O33" s="27">
        <v>0</v>
      </c>
      <c r="P33" s="27">
        <v>0</v>
      </c>
      <c r="Q33" s="27"/>
      <c r="R33" s="27"/>
      <c r="S33" s="23">
        <f t="shared" si="14"/>
        <v>1</v>
      </c>
      <c r="T33" s="23">
        <v>0</v>
      </c>
      <c r="U33" s="23"/>
      <c r="V33" s="23"/>
      <c r="W33" s="25">
        <f t="shared" si="15"/>
        <v>0.5</v>
      </c>
      <c r="X33" s="25">
        <v>0</v>
      </c>
      <c r="Y33" s="25">
        <f t="shared" si="16"/>
        <v>0.5</v>
      </c>
      <c r="Z33" s="25"/>
      <c r="AA33" s="38">
        <f aca="true" t="shared" si="18" ref="AA33:AA47">S33-U33-V33</f>
        <v>1</v>
      </c>
      <c r="AB33" s="38">
        <v>0</v>
      </c>
    </row>
    <row r="34" spans="1:28" ht="42" customHeight="1" thickBot="1" thickTop="1">
      <c r="A34" s="6" t="s">
        <v>58</v>
      </c>
      <c r="B34" s="23">
        <v>3</v>
      </c>
      <c r="C34" s="23">
        <v>1</v>
      </c>
      <c r="D34" s="23">
        <f>B34+C34</f>
        <v>4</v>
      </c>
      <c r="E34" s="23">
        <v>3</v>
      </c>
      <c r="F34" s="23">
        <v>0</v>
      </c>
      <c r="G34" s="23">
        <v>3</v>
      </c>
      <c r="H34" s="23">
        <v>0</v>
      </c>
      <c r="I34" s="24">
        <f t="shared" si="12"/>
        <v>1</v>
      </c>
      <c r="J34" s="11"/>
      <c r="K34" s="50">
        <f t="shared" si="17"/>
        <v>0</v>
      </c>
      <c r="L34" s="50">
        <f t="shared" si="13"/>
        <v>0</v>
      </c>
      <c r="M34" s="27">
        <v>1</v>
      </c>
      <c r="N34" s="27">
        <v>0</v>
      </c>
      <c r="O34" s="27">
        <v>0</v>
      </c>
      <c r="P34" s="27">
        <v>0</v>
      </c>
      <c r="Q34" s="27"/>
      <c r="R34" s="27"/>
      <c r="S34" s="23">
        <f t="shared" si="14"/>
        <v>3</v>
      </c>
      <c r="T34" s="23">
        <v>0</v>
      </c>
      <c r="U34" s="23"/>
      <c r="V34" s="23"/>
      <c r="W34" s="25">
        <f t="shared" si="15"/>
        <v>1</v>
      </c>
      <c r="X34" s="25">
        <v>0</v>
      </c>
      <c r="Y34" s="25">
        <f t="shared" si="16"/>
        <v>1</v>
      </c>
      <c r="Z34" s="25"/>
      <c r="AA34" s="38">
        <v>2</v>
      </c>
      <c r="AB34" s="38">
        <v>0</v>
      </c>
    </row>
    <row r="35" spans="1:28" ht="42" customHeight="1" thickBot="1" thickTop="1">
      <c r="A35" s="6" t="s">
        <v>47</v>
      </c>
      <c r="B35" s="23">
        <v>3</v>
      </c>
      <c r="C35" s="23">
        <v>1</v>
      </c>
      <c r="D35" s="23">
        <f aca="true" t="shared" si="19" ref="D35:D47">B35+C35</f>
        <v>4</v>
      </c>
      <c r="E35" s="23">
        <v>3</v>
      </c>
      <c r="F35" s="23">
        <v>0</v>
      </c>
      <c r="G35" s="23">
        <v>1</v>
      </c>
      <c r="H35" s="23">
        <v>0</v>
      </c>
      <c r="I35" s="24">
        <f t="shared" si="12"/>
        <v>0.3333333333333333</v>
      </c>
      <c r="J35" s="11"/>
      <c r="K35" s="50">
        <f t="shared" si="17"/>
        <v>2</v>
      </c>
      <c r="L35" s="50">
        <f t="shared" si="13"/>
        <v>0</v>
      </c>
      <c r="M35" s="27">
        <v>2</v>
      </c>
      <c r="N35" s="27">
        <v>0</v>
      </c>
      <c r="O35" s="27">
        <v>0</v>
      </c>
      <c r="P35" s="27">
        <v>0</v>
      </c>
      <c r="Q35" s="27"/>
      <c r="R35" s="27"/>
      <c r="S35" s="23">
        <f t="shared" si="14"/>
        <v>1</v>
      </c>
      <c r="T35" s="23">
        <v>0</v>
      </c>
      <c r="U35" s="23"/>
      <c r="V35" s="23"/>
      <c r="W35" s="25">
        <f t="shared" si="15"/>
        <v>0.3333333333333333</v>
      </c>
      <c r="X35" s="25">
        <v>0</v>
      </c>
      <c r="Y35" s="25">
        <f t="shared" si="16"/>
        <v>0.3333333333333333</v>
      </c>
      <c r="Z35" s="25"/>
      <c r="AA35" s="38">
        <f t="shared" si="18"/>
        <v>1</v>
      </c>
      <c r="AB35" s="38">
        <v>0</v>
      </c>
    </row>
    <row r="36" spans="1:28" ht="42" customHeight="1" thickBot="1" thickTop="1">
      <c r="A36" s="6" t="s">
        <v>65</v>
      </c>
      <c r="B36" s="23">
        <v>30</v>
      </c>
      <c r="C36" s="23">
        <v>0</v>
      </c>
      <c r="D36" s="23">
        <f t="shared" si="19"/>
        <v>30</v>
      </c>
      <c r="E36" s="23">
        <v>28</v>
      </c>
      <c r="F36" s="23">
        <v>0</v>
      </c>
      <c r="G36" s="23">
        <v>24</v>
      </c>
      <c r="H36" s="23">
        <v>0</v>
      </c>
      <c r="I36" s="24">
        <f t="shared" si="12"/>
        <v>0.8571428571428571</v>
      </c>
      <c r="J36" s="11"/>
      <c r="K36" s="50">
        <f t="shared" si="17"/>
        <v>4</v>
      </c>
      <c r="L36" s="50">
        <f t="shared" si="13"/>
        <v>0</v>
      </c>
      <c r="M36" s="27">
        <v>0</v>
      </c>
      <c r="N36" s="27">
        <v>0</v>
      </c>
      <c r="O36" s="27">
        <v>0</v>
      </c>
      <c r="P36" s="27">
        <v>0</v>
      </c>
      <c r="Q36" s="27"/>
      <c r="R36" s="27"/>
      <c r="S36" s="23">
        <f t="shared" si="14"/>
        <v>24</v>
      </c>
      <c r="T36" s="23">
        <v>0</v>
      </c>
      <c r="U36" s="23">
        <v>3</v>
      </c>
      <c r="V36" s="23"/>
      <c r="W36" s="25">
        <f t="shared" si="15"/>
        <v>0.7</v>
      </c>
      <c r="X36" s="25">
        <v>0</v>
      </c>
      <c r="Y36" s="25">
        <f t="shared" si="16"/>
        <v>0.75</v>
      </c>
      <c r="Z36" s="25"/>
      <c r="AA36" s="38">
        <f t="shared" si="18"/>
        <v>21</v>
      </c>
      <c r="AB36" s="38">
        <v>0</v>
      </c>
    </row>
    <row r="37" spans="1:28" s="41" customFormat="1" ht="42" customHeight="1" thickBot="1" thickTop="1">
      <c r="A37" s="46" t="s">
        <v>59</v>
      </c>
      <c r="B37" s="38">
        <v>4</v>
      </c>
      <c r="C37" s="38">
        <v>0</v>
      </c>
      <c r="D37" s="38">
        <f t="shared" si="19"/>
        <v>4</v>
      </c>
      <c r="E37" s="38">
        <v>1</v>
      </c>
      <c r="F37" s="38">
        <v>0</v>
      </c>
      <c r="G37" s="38">
        <v>0</v>
      </c>
      <c r="H37" s="38">
        <v>0</v>
      </c>
      <c r="I37" s="39">
        <f t="shared" si="12"/>
        <v>0</v>
      </c>
      <c r="J37" s="44"/>
      <c r="K37" s="50">
        <f t="shared" si="17"/>
        <v>1</v>
      </c>
      <c r="L37" s="52">
        <f t="shared" si="13"/>
        <v>0</v>
      </c>
      <c r="M37" s="40">
        <v>0</v>
      </c>
      <c r="N37" s="40">
        <v>0</v>
      </c>
      <c r="O37" s="40">
        <v>0</v>
      </c>
      <c r="P37" s="40">
        <v>0</v>
      </c>
      <c r="Q37" s="40"/>
      <c r="R37" s="40"/>
      <c r="S37" s="38">
        <f t="shared" si="14"/>
        <v>0</v>
      </c>
      <c r="T37" s="38">
        <v>0</v>
      </c>
      <c r="U37" s="38"/>
      <c r="V37" s="38"/>
      <c r="W37" s="43">
        <f t="shared" si="15"/>
        <v>0</v>
      </c>
      <c r="X37" s="25">
        <v>0</v>
      </c>
      <c r="Y37" s="43">
        <f t="shared" si="16"/>
        <v>0</v>
      </c>
      <c r="Z37" s="43"/>
      <c r="AA37" s="38">
        <f t="shared" si="18"/>
        <v>0</v>
      </c>
      <c r="AB37" s="38">
        <v>0</v>
      </c>
    </row>
    <row r="38" spans="1:28" s="41" customFormat="1" ht="42" customHeight="1" thickBot="1" thickTop="1">
      <c r="A38" s="46" t="s">
        <v>60</v>
      </c>
      <c r="B38" s="38">
        <v>1</v>
      </c>
      <c r="C38" s="38">
        <v>0</v>
      </c>
      <c r="D38" s="38">
        <f>B38+C38</f>
        <v>1</v>
      </c>
      <c r="E38" s="38">
        <v>1</v>
      </c>
      <c r="F38" s="38">
        <v>0</v>
      </c>
      <c r="G38" s="38">
        <v>0</v>
      </c>
      <c r="H38" s="38">
        <v>0</v>
      </c>
      <c r="I38" s="39">
        <f t="shared" si="12"/>
        <v>0</v>
      </c>
      <c r="J38" s="44"/>
      <c r="K38" s="50">
        <f t="shared" si="17"/>
        <v>1</v>
      </c>
      <c r="L38" s="52">
        <f t="shared" si="13"/>
        <v>0</v>
      </c>
      <c r="M38" s="40">
        <v>0</v>
      </c>
      <c r="N38" s="40">
        <v>0</v>
      </c>
      <c r="O38" s="40">
        <v>0</v>
      </c>
      <c r="P38" s="40">
        <v>0</v>
      </c>
      <c r="Q38" s="40"/>
      <c r="R38" s="40"/>
      <c r="S38" s="38">
        <f t="shared" si="14"/>
        <v>0</v>
      </c>
      <c r="T38" s="38">
        <v>0</v>
      </c>
      <c r="U38" s="38"/>
      <c r="V38" s="38"/>
      <c r="W38" s="43">
        <f t="shared" si="15"/>
        <v>0</v>
      </c>
      <c r="X38" s="25">
        <v>0</v>
      </c>
      <c r="Y38" s="43">
        <f t="shared" si="16"/>
        <v>0</v>
      </c>
      <c r="Z38" s="43"/>
      <c r="AA38" s="38">
        <f t="shared" si="18"/>
        <v>0</v>
      </c>
      <c r="AB38" s="38">
        <v>0</v>
      </c>
    </row>
    <row r="39" spans="1:28" s="41" customFormat="1" ht="42" customHeight="1" thickBot="1" thickTop="1">
      <c r="A39" s="6" t="s">
        <v>61</v>
      </c>
      <c r="B39" s="38">
        <v>4</v>
      </c>
      <c r="C39" s="38">
        <v>1</v>
      </c>
      <c r="D39" s="23">
        <f>B39+C39</f>
        <v>5</v>
      </c>
      <c r="E39" s="45">
        <v>2</v>
      </c>
      <c r="F39" s="45">
        <v>0</v>
      </c>
      <c r="G39" s="38">
        <v>1</v>
      </c>
      <c r="H39" s="38">
        <v>0</v>
      </c>
      <c r="I39" s="39">
        <f>G39/E39</f>
        <v>0.5</v>
      </c>
      <c r="J39" s="44"/>
      <c r="K39" s="50">
        <f t="shared" si="17"/>
        <v>1</v>
      </c>
      <c r="L39" s="52">
        <f t="shared" si="13"/>
        <v>0</v>
      </c>
      <c r="M39" s="40">
        <v>0</v>
      </c>
      <c r="N39" s="40">
        <v>0</v>
      </c>
      <c r="O39" s="40">
        <v>0</v>
      </c>
      <c r="P39" s="40">
        <v>0</v>
      </c>
      <c r="Q39" s="40"/>
      <c r="R39" s="40"/>
      <c r="S39" s="38">
        <f t="shared" si="14"/>
        <v>1</v>
      </c>
      <c r="T39" s="38">
        <v>0</v>
      </c>
      <c r="U39" s="38"/>
      <c r="V39" s="38"/>
      <c r="W39" s="43">
        <f t="shared" si="15"/>
        <v>0.25</v>
      </c>
      <c r="X39" s="43">
        <v>0</v>
      </c>
      <c r="Y39" s="43">
        <f t="shared" si="16"/>
        <v>0.5</v>
      </c>
      <c r="Z39" s="43"/>
      <c r="AA39" s="38">
        <f t="shared" si="18"/>
        <v>1</v>
      </c>
      <c r="AB39" s="38">
        <v>0</v>
      </c>
    </row>
    <row r="40" spans="1:28" s="41" customFormat="1" ht="42" customHeight="1" thickBot="1" thickTop="1">
      <c r="A40" s="6" t="s">
        <v>64</v>
      </c>
      <c r="B40" s="38">
        <v>30</v>
      </c>
      <c r="C40" s="38">
        <v>0</v>
      </c>
      <c r="D40" s="23">
        <v>30</v>
      </c>
      <c r="E40" s="45">
        <v>30</v>
      </c>
      <c r="F40" s="45">
        <v>0</v>
      </c>
      <c r="G40" s="38">
        <v>23</v>
      </c>
      <c r="H40" s="38">
        <v>0</v>
      </c>
      <c r="I40" s="39">
        <v>0.7667</v>
      </c>
      <c r="J40" s="44"/>
      <c r="K40" s="50">
        <f t="shared" si="17"/>
        <v>7</v>
      </c>
      <c r="L40" s="52">
        <v>0</v>
      </c>
      <c r="M40" s="40">
        <v>4</v>
      </c>
      <c r="N40" s="40">
        <v>0</v>
      </c>
      <c r="O40" s="40">
        <v>2</v>
      </c>
      <c r="P40" s="40">
        <v>0</v>
      </c>
      <c r="Q40" s="40">
        <v>2</v>
      </c>
      <c r="R40" s="40"/>
      <c r="S40" s="38">
        <f t="shared" si="14"/>
        <v>25</v>
      </c>
      <c r="T40" s="38"/>
      <c r="U40" s="38">
        <v>3</v>
      </c>
      <c r="V40" s="38">
        <v>1</v>
      </c>
      <c r="W40" s="43">
        <f t="shared" si="15"/>
        <v>0.7</v>
      </c>
      <c r="X40" s="43">
        <v>0</v>
      </c>
      <c r="Y40" s="43">
        <f t="shared" si="16"/>
        <v>0.7</v>
      </c>
      <c r="Z40" s="43"/>
      <c r="AA40" s="38">
        <f t="shared" si="18"/>
        <v>21</v>
      </c>
      <c r="AB40" s="38">
        <v>0</v>
      </c>
    </row>
    <row r="41" spans="1:28" s="41" customFormat="1" ht="42" customHeight="1" thickBot="1" thickTop="1">
      <c r="A41" s="6" t="s">
        <v>48</v>
      </c>
      <c r="B41" s="38">
        <v>3</v>
      </c>
      <c r="C41" s="38">
        <v>1</v>
      </c>
      <c r="D41" s="23">
        <f>B41+C41</f>
        <v>4</v>
      </c>
      <c r="E41" s="45">
        <v>1</v>
      </c>
      <c r="F41" s="45">
        <v>0</v>
      </c>
      <c r="G41" s="38">
        <v>0</v>
      </c>
      <c r="H41" s="38">
        <v>0</v>
      </c>
      <c r="I41" s="39">
        <f>G41/E41</f>
        <v>0</v>
      </c>
      <c r="J41" s="44"/>
      <c r="K41" s="50">
        <f t="shared" si="17"/>
        <v>1</v>
      </c>
      <c r="L41" s="52">
        <f t="shared" si="13"/>
        <v>0</v>
      </c>
      <c r="M41" s="40">
        <v>0</v>
      </c>
      <c r="N41" s="40">
        <v>0</v>
      </c>
      <c r="O41" s="40">
        <v>0</v>
      </c>
      <c r="P41" s="40">
        <v>0</v>
      </c>
      <c r="Q41" s="40"/>
      <c r="R41" s="40"/>
      <c r="S41" s="38">
        <f t="shared" si="14"/>
        <v>0</v>
      </c>
      <c r="T41" s="38">
        <v>0</v>
      </c>
      <c r="U41" s="38"/>
      <c r="V41" s="38"/>
      <c r="W41" s="43">
        <f t="shared" si="15"/>
        <v>0</v>
      </c>
      <c r="X41" s="43">
        <v>0</v>
      </c>
      <c r="Y41" s="43">
        <f t="shared" si="16"/>
        <v>0</v>
      </c>
      <c r="Z41" s="43"/>
      <c r="AA41" s="38">
        <f t="shared" si="18"/>
        <v>0</v>
      </c>
      <c r="AB41" s="38">
        <v>0</v>
      </c>
    </row>
    <row r="42" spans="1:28" ht="42" customHeight="1" thickBot="1" thickTop="1">
      <c r="A42" s="6" t="s">
        <v>41</v>
      </c>
      <c r="B42" s="23">
        <v>9</v>
      </c>
      <c r="C42" s="23">
        <v>1</v>
      </c>
      <c r="D42" s="23">
        <f t="shared" si="19"/>
        <v>10</v>
      </c>
      <c r="E42" s="60">
        <v>16</v>
      </c>
      <c r="F42" s="60">
        <v>0</v>
      </c>
      <c r="G42" s="23">
        <v>2</v>
      </c>
      <c r="H42" s="23">
        <v>0</v>
      </c>
      <c r="I42" s="24">
        <f aca="true" t="shared" si="20" ref="I42:I47">G42/B42</f>
        <v>0.2222222222222222</v>
      </c>
      <c r="J42" s="11"/>
      <c r="K42" s="50">
        <f aca="true" t="shared" si="21" ref="K42:K47">B42-G42</f>
        <v>7</v>
      </c>
      <c r="L42" s="50">
        <f t="shared" si="13"/>
        <v>0</v>
      </c>
      <c r="M42" s="60">
        <v>0</v>
      </c>
      <c r="N42" s="60">
        <v>0</v>
      </c>
      <c r="O42" s="27">
        <v>0</v>
      </c>
      <c r="P42" s="27">
        <v>0</v>
      </c>
      <c r="Q42" s="27"/>
      <c r="R42" s="27"/>
      <c r="S42" s="23">
        <f t="shared" si="14"/>
        <v>2</v>
      </c>
      <c r="T42" s="23">
        <v>0</v>
      </c>
      <c r="U42" s="23"/>
      <c r="V42" s="23"/>
      <c r="W42" s="25">
        <f t="shared" si="15"/>
        <v>0.2222222222222222</v>
      </c>
      <c r="X42" s="25">
        <v>0</v>
      </c>
      <c r="Y42" s="43">
        <f aca="true" t="shared" si="22" ref="Y42:Y47">(S42-U42-V42)/B42</f>
        <v>0.2222222222222222</v>
      </c>
      <c r="Z42" s="25"/>
      <c r="AA42" s="38">
        <f t="shared" si="18"/>
        <v>2</v>
      </c>
      <c r="AB42" s="38">
        <v>0</v>
      </c>
    </row>
    <row r="43" spans="1:28" ht="42" customHeight="1" thickBot="1" thickTop="1">
      <c r="A43" s="6" t="s">
        <v>49</v>
      </c>
      <c r="B43" s="23">
        <v>5</v>
      </c>
      <c r="C43" s="23">
        <v>1</v>
      </c>
      <c r="D43" s="23">
        <f t="shared" si="19"/>
        <v>6</v>
      </c>
      <c r="E43" s="64"/>
      <c r="F43" s="64"/>
      <c r="G43" s="23">
        <v>5</v>
      </c>
      <c r="H43" s="23">
        <v>0</v>
      </c>
      <c r="I43" s="24">
        <f t="shared" si="20"/>
        <v>1</v>
      </c>
      <c r="J43" s="11"/>
      <c r="K43" s="50">
        <f t="shared" si="21"/>
        <v>0</v>
      </c>
      <c r="L43" s="50">
        <v>0</v>
      </c>
      <c r="M43" s="64"/>
      <c r="N43" s="64"/>
      <c r="O43" s="27">
        <v>0</v>
      </c>
      <c r="P43" s="27">
        <v>0</v>
      </c>
      <c r="Q43" s="27"/>
      <c r="R43" s="27"/>
      <c r="S43" s="23">
        <f t="shared" si="14"/>
        <v>5</v>
      </c>
      <c r="T43" s="23">
        <v>0</v>
      </c>
      <c r="U43" s="23"/>
      <c r="V43" s="23"/>
      <c r="W43" s="25">
        <f t="shared" si="15"/>
        <v>1</v>
      </c>
      <c r="X43" s="25">
        <v>0</v>
      </c>
      <c r="Y43" s="43">
        <f t="shared" si="22"/>
        <v>1</v>
      </c>
      <c r="Z43" s="25"/>
      <c r="AA43" s="38">
        <f t="shared" si="18"/>
        <v>5</v>
      </c>
      <c r="AB43" s="38">
        <v>0</v>
      </c>
    </row>
    <row r="44" spans="1:28" ht="42" customHeight="1" thickBot="1" thickTop="1">
      <c r="A44" s="6" t="s">
        <v>42</v>
      </c>
      <c r="B44" s="23">
        <v>5</v>
      </c>
      <c r="C44" s="23">
        <v>1</v>
      </c>
      <c r="D44" s="23">
        <f t="shared" si="19"/>
        <v>6</v>
      </c>
      <c r="E44" s="65"/>
      <c r="F44" s="65"/>
      <c r="G44" s="23">
        <v>1</v>
      </c>
      <c r="H44" s="23">
        <v>0</v>
      </c>
      <c r="I44" s="24">
        <f t="shared" si="20"/>
        <v>0.2</v>
      </c>
      <c r="J44" s="11"/>
      <c r="K44" s="50">
        <f t="shared" si="21"/>
        <v>4</v>
      </c>
      <c r="L44" s="50">
        <f>F44-H44</f>
        <v>0</v>
      </c>
      <c r="M44" s="65"/>
      <c r="N44" s="65"/>
      <c r="O44" s="27">
        <v>0</v>
      </c>
      <c r="P44" s="27">
        <v>0</v>
      </c>
      <c r="Q44" s="27"/>
      <c r="R44" s="27"/>
      <c r="S44" s="23">
        <f t="shared" si="14"/>
        <v>1</v>
      </c>
      <c r="T44" s="23">
        <v>0</v>
      </c>
      <c r="U44" s="23"/>
      <c r="V44" s="23"/>
      <c r="W44" s="25">
        <f t="shared" si="15"/>
        <v>0.2</v>
      </c>
      <c r="X44" s="25">
        <v>0</v>
      </c>
      <c r="Y44" s="43">
        <f t="shared" si="22"/>
        <v>0.2</v>
      </c>
      <c r="Z44" s="25"/>
      <c r="AA44" s="38">
        <f t="shared" si="18"/>
        <v>1</v>
      </c>
      <c r="AB44" s="38">
        <v>0</v>
      </c>
    </row>
    <row r="45" spans="1:28" ht="42" customHeight="1" thickBot="1" thickTop="1">
      <c r="A45" s="6" t="s">
        <v>43</v>
      </c>
      <c r="B45" s="23">
        <v>4</v>
      </c>
      <c r="C45" s="23">
        <v>1</v>
      </c>
      <c r="D45" s="23">
        <f t="shared" si="19"/>
        <v>5</v>
      </c>
      <c r="E45" s="60">
        <v>5</v>
      </c>
      <c r="F45" s="60">
        <v>0</v>
      </c>
      <c r="G45" s="23">
        <v>2</v>
      </c>
      <c r="H45" s="23">
        <v>0</v>
      </c>
      <c r="I45" s="24">
        <f t="shared" si="20"/>
        <v>0.5</v>
      </c>
      <c r="J45" s="11"/>
      <c r="K45" s="50">
        <f t="shared" si="21"/>
        <v>2</v>
      </c>
      <c r="L45" s="50">
        <f>F45-H45</f>
        <v>0</v>
      </c>
      <c r="M45" s="60">
        <v>0</v>
      </c>
      <c r="N45" s="60">
        <v>0</v>
      </c>
      <c r="O45" s="27">
        <v>0</v>
      </c>
      <c r="P45" s="27">
        <v>0</v>
      </c>
      <c r="Q45" s="27"/>
      <c r="R45" s="27"/>
      <c r="S45" s="23">
        <f t="shared" si="14"/>
        <v>2</v>
      </c>
      <c r="T45" s="23">
        <v>0</v>
      </c>
      <c r="U45" s="23"/>
      <c r="V45" s="23"/>
      <c r="W45" s="25">
        <f t="shared" si="15"/>
        <v>0.5</v>
      </c>
      <c r="X45" s="25">
        <v>0</v>
      </c>
      <c r="Y45" s="43">
        <f t="shared" si="22"/>
        <v>0.5</v>
      </c>
      <c r="Z45" s="25"/>
      <c r="AA45" s="38">
        <f t="shared" si="18"/>
        <v>2</v>
      </c>
      <c r="AB45" s="38">
        <v>0</v>
      </c>
    </row>
    <row r="46" spans="1:28" ht="42" customHeight="1" thickBot="1" thickTop="1">
      <c r="A46" s="6" t="s">
        <v>44</v>
      </c>
      <c r="B46" s="23">
        <v>4</v>
      </c>
      <c r="C46" s="23">
        <v>1</v>
      </c>
      <c r="D46" s="23">
        <f t="shared" si="19"/>
        <v>5</v>
      </c>
      <c r="E46" s="80"/>
      <c r="F46" s="80"/>
      <c r="G46" s="23">
        <v>1</v>
      </c>
      <c r="H46" s="23">
        <v>0</v>
      </c>
      <c r="I46" s="24">
        <f t="shared" si="20"/>
        <v>0.25</v>
      </c>
      <c r="J46" s="11"/>
      <c r="K46" s="50">
        <f t="shared" si="21"/>
        <v>3</v>
      </c>
      <c r="L46" s="50">
        <f>F46-H46</f>
        <v>0</v>
      </c>
      <c r="M46" s="80"/>
      <c r="N46" s="80"/>
      <c r="O46" s="27">
        <v>0</v>
      </c>
      <c r="P46" s="27">
        <v>0</v>
      </c>
      <c r="Q46" s="27"/>
      <c r="R46" s="27"/>
      <c r="S46" s="23">
        <f t="shared" si="14"/>
        <v>1</v>
      </c>
      <c r="T46" s="23">
        <v>0</v>
      </c>
      <c r="U46" s="23"/>
      <c r="V46" s="23"/>
      <c r="W46" s="25">
        <f t="shared" si="15"/>
        <v>0.25</v>
      </c>
      <c r="X46" s="25">
        <v>0</v>
      </c>
      <c r="Y46" s="43">
        <f t="shared" si="22"/>
        <v>0.25</v>
      </c>
      <c r="Z46" s="25"/>
      <c r="AA46" s="38">
        <f t="shared" si="18"/>
        <v>1</v>
      </c>
      <c r="AB46" s="38">
        <v>0</v>
      </c>
    </row>
    <row r="47" spans="1:28" ht="42" customHeight="1" thickBot="1" thickTop="1">
      <c r="A47" s="6" t="s">
        <v>45</v>
      </c>
      <c r="B47" s="23">
        <v>4</v>
      </c>
      <c r="C47" s="23">
        <v>1</v>
      </c>
      <c r="D47" s="23">
        <f t="shared" si="19"/>
        <v>5</v>
      </c>
      <c r="E47" s="65"/>
      <c r="F47" s="65"/>
      <c r="G47" s="23">
        <v>0</v>
      </c>
      <c r="H47" s="23">
        <v>0</v>
      </c>
      <c r="I47" s="24">
        <f t="shared" si="20"/>
        <v>0</v>
      </c>
      <c r="J47" s="11"/>
      <c r="K47" s="50">
        <f t="shared" si="21"/>
        <v>4</v>
      </c>
      <c r="L47" s="50">
        <f>F47-H47</f>
        <v>0</v>
      </c>
      <c r="M47" s="65"/>
      <c r="N47" s="65"/>
      <c r="O47" s="27">
        <v>0</v>
      </c>
      <c r="P47" s="27">
        <v>0</v>
      </c>
      <c r="Q47" s="27"/>
      <c r="R47" s="27"/>
      <c r="S47" s="23">
        <f t="shared" si="14"/>
        <v>0</v>
      </c>
      <c r="T47" s="23">
        <v>0</v>
      </c>
      <c r="U47" s="23"/>
      <c r="V47" s="23"/>
      <c r="W47" s="25">
        <f t="shared" si="15"/>
        <v>0</v>
      </c>
      <c r="X47" s="25">
        <v>0</v>
      </c>
      <c r="Y47" s="43">
        <f t="shared" si="22"/>
        <v>0</v>
      </c>
      <c r="Z47" s="25"/>
      <c r="AA47" s="38">
        <f t="shared" si="18"/>
        <v>0</v>
      </c>
      <c r="AB47" s="38">
        <v>0</v>
      </c>
    </row>
    <row r="48" spans="1:28" ht="42" customHeight="1" thickBot="1" thickTop="1">
      <c r="A48" s="20" t="s">
        <v>11</v>
      </c>
      <c r="B48" s="29">
        <f>SUM(B32:B47)</f>
        <v>116</v>
      </c>
      <c r="C48" s="29">
        <f aca="true" t="shared" si="23" ref="C48:I48">SUM(C32:C47)</f>
        <v>12</v>
      </c>
      <c r="D48" s="29">
        <f t="shared" si="23"/>
        <v>128</v>
      </c>
      <c r="E48" s="29">
        <f t="shared" si="23"/>
        <v>97</v>
      </c>
      <c r="F48" s="29">
        <f t="shared" si="23"/>
        <v>0</v>
      </c>
      <c r="G48" s="29">
        <f t="shared" si="23"/>
        <v>66</v>
      </c>
      <c r="H48" s="29">
        <f t="shared" si="23"/>
        <v>0</v>
      </c>
      <c r="I48" s="30">
        <f>G48/E48</f>
        <v>0.6804123711340206</v>
      </c>
      <c r="J48" s="12"/>
      <c r="K48" s="56">
        <f>E48-G48</f>
        <v>31</v>
      </c>
      <c r="L48" s="51">
        <f>SUM(L32:L47)</f>
        <v>0</v>
      </c>
      <c r="M48" s="29">
        <f>SUM(M32:M47)</f>
        <v>7</v>
      </c>
      <c r="N48" s="29">
        <f>SUM(N32:N47)</f>
        <v>0</v>
      </c>
      <c r="O48" s="29">
        <f>SUM(O32:O47)</f>
        <v>2</v>
      </c>
      <c r="P48" s="29">
        <f>SUM(P32:P47)</f>
        <v>0</v>
      </c>
      <c r="Q48" s="29"/>
      <c r="R48" s="29"/>
      <c r="S48" s="29">
        <f>SUM(S32:S47)</f>
        <v>68</v>
      </c>
      <c r="T48" s="29">
        <f>SUM(T32:T47)</f>
        <v>0</v>
      </c>
      <c r="U48" s="29">
        <f>SUM(U32:U47)</f>
        <v>6</v>
      </c>
      <c r="V48" s="29">
        <f>SUM(V32:V47)</f>
        <v>1</v>
      </c>
      <c r="W48" s="30">
        <f t="shared" si="15"/>
        <v>0.5258620689655172</v>
      </c>
      <c r="X48" s="30">
        <v>0</v>
      </c>
      <c r="Y48" s="30">
        <f>(S48-U48-V48)/E48</f>
        <v>0.6288659793814433</v>
      </c>
      <c r="Z48" s="30"/>
      <c r="AA48" s="29">
        <f>SUM(AA32:AA47)</f>
        <v>60</v>
      </c>
      <c r="AB48" s="29">
        <f>SUM(AB32:AB47)</f>
        <v>0</v>
      </c>
    </row>
    <row r="49" spans="1:28" ht="42" customHeight="1" thickBot="1" thickTop="1">
      <c r="A49" s="21" t="s">
        <v>12</v>
      </c>
      <c r="B49" s="31">
        <f aca="true" t="shared" si="24" ref="B49:H49">B29+B48</f>
        <v>306</v>
      </c>
      <c r="C49" s="31">
        <f t="shared" si="24"/>
        <v>35</v>
      </c>
      <c r="D49" s="31">
        <f t="shared" si="24"/>
        <v>341</v>
      </c>
      <c r="E49" s="31">
        <f t="shared" si="24"/>
        <v>284</v>
      </c>
      <c r="F49" s="31">
        <f t="shared" si="24"/>
        <v>1</v>
      </c>
      <c r="G49" s="31">
        <f t="shared" si="24"/>
        <v>189</v>
      </c>
      <c r="H49" s="31">
        <f t="shared" si="24"/>
        <v>0</v>
      </c>
      <c r="I49" s="32">
        <f>G49/E49</f>
        <v>0.6654929577464789</v>
      </c>
      <c r="J49" s="22"/>
      <c r="K49" s="53">
        <f>E49-G49</f>
        <v>95</v>
      </c>
      <c r="L49" s="53">
        <f>L29+L48</f>
        <v>0</v>
      </c>
      <c r="M49" s="33">
        <f>M29+M48</f>
        <v>283</v>
      </c>
      <c r="N49" s="33">
        <f>N29+N48</f>
        <v>0</v>
      </c>
      <c r="O49" s="33">
        <f>O29+O48</f>
        <v>59</v>
      </c>
      <c r="P49" s="33">
        <f>P29+P48</f>
        <v>0</v>
      </c>
      <c r="Q49" s="31"/>
      <c r="R49" s="31"/>
      <c r="S49" s="31">
        <f>S29+S48</f>
        <v>248</v>
      </c>
      <c r="T49" s="31">
        <f>T29+T48</f>
        <v>0</v>
      </c>
      <c r="U49" s="31">
        <f>U29+U48</f>
        <v>11</v>
      </c>
      <c r="V49" s="31">
        <f>V29+V48</f>
        <v>1</v>
      </c>
      <c r="W49" s="34">
        <f t="shared" si="15"/>
        <v>0.7712418300653595</v>
      </c>
      <c r="X49" s="34">
        <f>T49/C49</f>
        <v>0</v>
      </c>
      <c r="Y49" s="34">
        <f>(S49-U49-V49)/E49</f>
        <v>0.8309859154929577</v>
      </c>
      <c r="Z49" s="34"/>
      <c r="AA49" s="31">
        <f>AA48+AA29</f>
        <v>233</v>
      </c>
      <c r="AB49" s="31">
        <v>0</v>
      </c>
    </row>
    <row r="50" spans="1:28" ht="42" customHeight="1" thickTop="1">
      <c r="A50" s="77" t="s">
        <v>33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AA50" s="41"/>
      <c r="AB50" s="41"/>
    </row>
    <row r="51" spans="1:28" ht="42" customHeight="1">
      <c r="A51" s="77" t="s">
        <v>50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1:28" ht="34.5" customHeight="1">
      <c r="A52" s="71" t="s">
        <v>67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</sheetData>
  <sheetProtection/>
  <mergeCells count="52">
    <mergeCell ref="A50:X50"/>
    <mergeCell ref="M4:N4"/>
    <mergeCell ref="AA4:AB4"/>
    <mergeCell ref="AA30:AB30"/>
    <mergeCell ref="U30:V30"/>
    <mergeCell ref="W30:X30"/>
    <mergeCell ref="W4:X4"/>
    <mergeCell ref="Q4:R4"/>
    <mergeCell ref="Z20:Z24"/>
    <mergeCell ref="Y4:Z4"/>
    <mergeCell ref="I4:J4"/>
    <mergeCell ref="Z3:AB3"/>
    <mergeCell ref="Y30:Z30"/>
    <mergeCell ref="M26:M28"/>
    <mergeCell ref="B4:D4"/>
    <mergeCell ref="G4:H4"/>
    <mergeCell ref="M20:M24"/>
    <mergeCell ref="X20:X24"/>
    <mergeCell ref="M42:M44"/>
    <mergeCell ref="A30:A31"/>
    <mergeCell ref="E30:F30"/>
    <mergeCell ref="G30:H30"/>
    <mergeCell ref="I30:J30"/>
    <mergeCell ref="K30:L30"/>
    <mergeCell ref="N45:N47"/>
    <mergeCell ref="N42:N44"/>
    <mergeCell ref="U4:V4"/>
    <mergeCell ref="N26:N28"/>
    <mergeCell ref="O30:P30"/>
    <mergeCell ref="Q30:R30"/>
    <mergeCell ref="S4:T4"/>
    <mergeCell ref="S30:T30"/>
    <mergeCell ref="A52:AB52"/>
    <mergeCell ref="E20:E24"/>
    <mergeCell ref="N20:N24"/>
    <mergeCell ref="X26:X28"/>
    <mergeCell ref="Z26:Z28"/>
    <mergeCell ref="A51:AB51"/>
    <mergeCell ref="M30:N30"/>
    <mergeCell ref="E45:E47"/>
    <mergeCell ref="F45:F47"/>
    <mergeCell ref="M45:M47"/>
    <mergeCell ref="A2:AB2"/>
    <mergeCell ref="A1:AB1"/>
    <mergeCell ref="F20:F24"/>
    <mergeCell ref="B30:D30"/>
    <mergeCell ref="E42:E44"/>
    <mergeCell ref="F42:F44"/>
    <mergeCell ref="A4:A5"/>
    <mergeCell ref="E4:F4"/>
    <mergeCell ref="O4:P4"/>
    <mergeCell ref="K4:L4"/>
  </mergeCells>
  <printOptions horizontalCentered="1"/>
  <pageMargins left="0.3937007874015748" right="0.35433070866141736" top="0.35433070866141736" bottom="0.3937007874015748" header="0.5511811023622047" footer="0.5118110236220472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Lung</dc:creator>
  <cp:keywords/>
  <dc:description/>
  <cp:lastModifiedBy>smshen</cp:lastModifiedBy>
  <cp:lastPrinted>2019-09-02T00:54:18Z</cp:lastPrinted>
  <dcterms:created xsi:type="dcterms:W3CDTF">2006-07-18T12:12:31Z</dcterms:created>
  <dcterms:modified xsi:type="dcterms:W3CDTF">2020-03-17T06:23:19Z</dcterms:modified>
  <cp:category/>
  <cp:version/>
  <cp:contentType/>
  <cp:contentStatus/>
</cp:coreProperties>
</file>