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1820" windowHeight="5028" activeTab="0"/>
  </bookViews>
  <sheets>
    <sheet name="轉學生" sheetId="1" r:id="rId1"/>
  </sheets>
  <definedNames>
    <definedName name="_xlnm.Print_Area" localSheetId="0">'轉學生'!$A$1:$AB$39</definedName>
    <definedName name="_xlnm.Print_Titles" localSheetId="0">'轉學生'!$1:$5</definedName>
  </definedNames>
  <calcPr fullCalcOnLoad="1"/>
</workbook>
</file>

<file path=xl/sharedStrings.xml><?xml version="1.0" encoding="utf-8"?>
<sst xmlns="http://schemas.openxmlformats.org/spreadsheetml/2006/main" count="114" uniqueCount="55">
  <si>
    <t>企管二</t>
  </si>
  <si>
    <t>國企二</t>
  </si>
  <si>
    <t>會計二</t>
  </si>
  <si>
    <t>資管二</t>
  </si>
  <si>
    <t>資工二</t>
  </si>
  <si>
    <t>資傳二</t>
  </si>
  <si>
    <t>小計</t>
  </si>
  <si>
    <t>靜　宜　大　學</t>
  </si>
  <si>
    <t>外加</t>
  </si>
  <si>
    <t>一般</t>
  </si>
  <si>
    <t>二年級小計</t>
  </si>
  <si>
    <t>三年級小計</t>
  </si>
  <si>
    <t>總計</t>
  </si>
  <si>
    <t>中文二</t>
  </si>
  <si>
    <t>法律二</t>
  </si>
  <si>
    <t>英文二</t>
  </si>
  <si>
    <t>日文二</t>
  </si>
  <si>
    <t>財數二計算組</t>
  </si>
  <si>
    <t>財數二財工組</t>
  </si>
  <si>
    <t>應化二</t>
  </si>
  <si>
    <t>化科二</t>
  </si>
  <si>
    <t>統資二</t>
  </si>
  <si>
    <t>西文二</t>
  </si>
  <si>
    <t>生態二</t>
  </si>
  <si>
    <t>正取生人數</t>
  </si>
  <si>
    <t>正取生註冊人數</t>
  </si>
  <si>
    <t>可遞補缺額</t>
  </si>
  <si>
    <t>備取生人數</t>
  </si>
  <si>
    <t>備取生註冊人數</t>
  </si>
  <si>
    <t>最後備取名次</t>
  </si>
  <si>
    <t>放棄入學</t>
  </si>
  <si>
    <t>正取</t>
  </si>
  <si>
    <t>備取</t>
  </si>
  <si>
    <t>總註冊率(缺額)</t>
  </si>
  <si>
    <t>總註冊率(正取數)</t>
  </si>
  <si>
    <t>社工二</t>
  </si>
  <si>
    <t>財金二</t>
  </si>
  <si>
    <t>社工三</t>
  </si>
  <si>
    <t>化科三</t>
  </si>
  <si>
    <t>附註:總註冊率 = (總註冊人數-放棄入學)  / 公告缺額或正取人數</t>
  </si>
  <si>
    <t>公告缺額</t>
  </si>
  <si>
    <t>正取生註冊率</t>
  </si>
  <si>
    <t>10/15實際人數
(扣除休退)</t>
  </si>
  <si>
    <t>台文二</t>
  </si>
  <si>
    <t>食營二-食品組</t>
  </si>
  <si>
    <t>觀光二</t>
  </si>
  <si>
    <t>9/2總註冊人數</t>
  </si>
  <si>
    <t>105學年度第1學期轉學生註冊人數統計表</t>
  </si>
  <si>
    <t>寰宇外語學程</t>
  </si>
  <si>
    <t>7/27公告缺額</t>
  </si>
  <si>
    <t>總註冊人數</t>
  </si>
  <si>
    <t xml:space="preserve">               AR105-106-1</t>
  </si>
  <si>
    <t>寰宇管理學程二</t>
  </si>
  <si>
    <t>8/17正取生註冊率</t>
  </si>
  <si>
    <t>陸生共3位學生報到:財數系計算組3年級、財金系2年級、財金系3年級各1名
外籍轉學生招收2名，企管2年級1名報到，10/14未註冊退學(以上皆未列入本表中)。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</si>
</sst>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[$-404]AM/PM\ hh:mm:ss"/>
    <numFmt numFmtId="178" formatCode="m&quot;月&quot;d&quot;日&quot;"/>
  </numFmts>
  <fonts count="57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b/>
      <sz val="16"/>
      <name val="文鼎中明"/>
      <family val="3"/>
    </font>
    <font>
      <b/>
      <sz val="14"/>
      <name val="文鼎中明"/>
      <family val="3"/>
    </font>
    <font>
      <b/>
      <sz val="12"/>
      <name val="文鼎中明"/>
      <family val="3"/>
    </font>
    <font>
      <b/>
      <sz val="22"/>
      <name val="文鼎中明"/>
      <family val="3"/>
    </font>
    <font>
      <sz val="14"/>
      <name val="標楷體"/>
      <family val="4"/>
    </font>
    <font>
      <b/>
      <sz val="14"/>
      <color indexed="12"/>
      <name val="標楷體"/>
      <family val="4"/>
    </font>
    <font>
      <b/>
      <sz val="16"/>
      <color indexed="17"/>
      <name val="標楷體"/>
      <family val="4"/>
    </font>
    <font>
      <b/>
      <sz val="12"/>
      <name val="標楷體"/>
      <family val="4"/>
    </font>
    <font>
      <b/>
      <sz val="12"/>
      <name val="新細明體"/>
      <family val="1"/>
    </font>
    <font>
      <b/>
      <sz val="14"/>
      <name val="標楷體"/>
      <family val="4"/>
    </font>
    <font>
      <sz val="16"/>
      <name val="新細明體"/>
      <family val="1"/>
    </font>
    <font>
      <b/>
      <sz val="9"/>
      <name val="文鼎中明"/>
      <family val="3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color indexed="8"/>
      <name val="文鼎中明"/>
      <family val="3"/>
    </font>
    <font>
      <b/>
      <sz val="12"/>
      <color indexed="10"/>
      <name val="新細明體"/>
      <family val="1"/>
    </font>
    <font>
      <sz val="12"/>
      <color indexed="10"/>
      <name val="標楷體"/>
      <family val="4"/>
    </font>
    <font>
      <sz val="10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theme="1"/>
      <name val="文鼎中明"/>
      <family val="3"/>
    </font>
    <font>
      <b/>
      <sz val="12"/>
      <color theme="1"/>
      <name val="新細明體"/>
      <family val="1"/>
    </font>
    <font>
      <b/>
      <sz val="12"/>
      <color rgb="FFFF0000"/>
      <name val="新細明體"/>
      <family val="1"/>
    </font>
    <font>
      <sz val="12"/>
      <color rgb="FFFF0000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0" fontId="40" fillId="20" borderId="0" applyNumberFormat="0" applyBorder="0" applyAlignment="0" applyProtection="0"/>
    <xf numFmtId="9" fontId="0" fillId="0" borderId="0" applyFont="0" applyFill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2" borderId="4" applyNumberFormat="0" applyFont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29" borderId="2" applyNumberFormat="0" applyAlignment="0" applyProtection="0"/>
    <xf numFmtId="0" fontId="49" fillId="21" borderId="8" applyNumberFormat="0" applyAlignment="0" applyProtection="0"/>
    <xf numFmtId="0" fontId="50" fillId="30" borderId="9" applyNumberFormat="0" applyAlignment="0" applyProtection="0"/>
    <xf numFmtId="0" fontId="51" fillId="31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8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 shrinkToFit="1"/>
    </xf>
    <xf numFmtId="0" fontId="6" fillId="0" borderId="10" xfId="0" applyNumberFormat="1" applyFont="1" applyFill="1" applyBorder="1" applyAlignment="1">
      <alignment horizontal="center" vertical="center" shrinkToFit="1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10" fontId="12" fillId="0" borderId="10" xfId="38" applyNumberFormat="1" applyFont="1" applyFill="1" applyBorder="1" applyAlignment="1">
      <alignment horizontal="center" vertical="center"/>
    </xf>
    <xf numFmtId="10" fontId="12" fillId="32" borderId="10" xfId="38" applyNumberFormat="1" applyFont="1" applyFill="1" applyBorder="1" applyAlignment="1">
      <alignment horizontal="center" vertical="center"/>
    </xf>
    <xf numFmtId="0" fontId="53" fillId="0" borderId="10" xfId="0" applyNumberFormat="1" applyFont="1" applyFill="1" applyBorder="1" applyAlignment="1">
      <alignment horizontal="center" vertical="center" shrinkToFit="1"/>
    </xf>
    <xf numFmtId="0" fontId="11" fillId="0" borderId="0" xfId="0" applyFont="1" applyFill="1" applyAlignment="1">
      <alignment horizontal="center" vertical="center" shrinkToFit="1"/>
    </xf>
    <xf numFmtId="0" fontId="11" fillId="0" borderId="0" xfId="0" applyFont="1" applyFill="1" applyAlignment="1">
      <alignment vertical="center" shrinkToFit="1"/>
    </xf>
    <xf numFmtId="0" fontId="6" fillId="0" borderId="0" xfId="0" applyFont="1" applyFill="1" applyAlignment="1">
      <alignment horizontal="center" wrapText="1"/>
    </xf>
    <xf numFmtId="0" fontId="9" fillId="32" borderId="11" xfId="0" applyFont="1" applyFill="1" applyBorder="1" applyAlignment="1">
      <alignment vertical="center"/>
    </xf>
    <xf numFmtId="0" fontId="10" fillId="9" borderId="12" xfId="0" applyFont="1" applyFill="1" applyBorder="1" applyAlignment="1">
      <alignment horizontal="center" vertical="center"/>
    </xf>
    <xf numFmtId="10" fontId="12" fillId="9" borderId="13" xfId="38" applyNumberFormat="1" applyFont="1" applyFill="1" applyBorder="1" applyAlignment="1">
      <alignment horizontal="center" vertical="center"/>
    </xf>
    <xf numFmtId="0" fontId="53" fillId="0" borderId="10" xfId="0" applyNumberFormat="1" applyFont="1" applyFill="1" applyBorder="1" applyAlignment="1">
      <alignment horizontal="center" vertical="center" shrinkToFit="1"/>
    </xf>
    <xf numFmtId="0" fontId="14" fillId="0" borderId="0" xfId="0" applyFont="1" applyAlignment="1">
      <alignment horizontal="left" vertical="center"/>
    </xf>
    <xf numFmtId="0" fontId="12" fillId="0" borderId="10" xfId="0" applyFont="1" applyFill="1" applyBorder="1" applyAlignment="1">
      <alignment horizontal="center" vertical="center"/>
    </xf>
    <xf numFmtId="10" fontId="12" fillId="0" borderId="10" xfId="38" applyNumberFormat="1" applyFont="1" applyFill="1" applyBorder="1" applyAlignment="1">
      <alignment horizontal="center" vertical="center" shrinkToFit="1"/>
    </xf>
    <xf numFmtId="0" fontId="54" fillId="0" borderId="10" xfId="0" applyFont="1" applyFill="1" applyBorder="1" applyAlignment="1">
      <alignment horizontal="center" vertical="center"/>
    </xf>
    <xf numFmtId="10" fontId="12" fillId="0" borderId="11" xfId="38" applyNumberFormat="1" applyFont="1" applyFill="1" applyBorder="1" applyAlignment="1">
      <alignment horizontal="center" vertical="center" shrinkToFit="1"/>
    </xf>
    <xf numFmtId="0" fontId="55" fillId="0" borderId="10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54" fillId="0" borderId="13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32" borderId="11" xfId="0" applyFont="1" applyFill="1" applyBorder="1" applyAlignment="1">
      <alignment horizontal="center" vertical="center"/>
    </xf>
    <xf numFmtId="10" fontId="12" fillId="32" borderId="11" xfId="38" applyNumberFormat="1" applyFont="1" applyFill="1" applyBorder="1" applyAlignment="1">
      <alignment horizontal="center" vertical="center" shrinkToFit="1"/>
    </xf>
    <xf numFmtId="0" fontId="54" fillId="32" borderId="11" xfId="0" applyFont="1" applyFill="1" applyBorder="1" applyAlignment="1">
      <alignment horizontal="center" vertical="center"/>
    </xf>
    <xf numFmtId="0" fontId="12" fillId="9" borderId="13" xfId="0" applyFont="1" applyFill="1" applyBorder="1" applyAlignment="1">
      <alignment horizontal="center" vertical="center"/>
    </xf>
    <xf numFmtId="10" fontId="12" fillId="9" borderId="13" xfId="38" applyNumberFormat="1" applyFont="1" applyFill="1" applyBorder="1" applyAlignment="1">
      <alignment horizontal="center" vertical="center" shrinkToFit="1"/>
    </xf>
    <xf numFmtId="0" fontId="54" fillId="9" borderId="13" xfId="0" applyFont="1" applyFill="1" applyBorder="1" applyAlignment="1">
      <alignment horizontal="center" vertical="center"/>
    </xf>
    <xf numFmtId="10" fontId="12" fillId="9" borderId="11" xfId="38" applyNumberFormat="1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vertical="center"/>
    </xf>
    <xf numFmtId="0" fontId="56" fillId="0" borderId="0" xfId="0" applyFont="1" applyFill="1" applyAlignment="1">
      <alignment vertical="center"/>
    </xf>
    <xf numFmtId="10" fontId="12" fillId="0" borderId="0" xfId="38" applyNumberFormat="1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11" fillId="33" borderId="0" xfId="0" applyFont="1" applyFill="1" applyAlignment="1">
      <alignment horizontal="center" vertical="center"/>
    </xf>
    <xf numFmtId="0" fontId="55" fillId="33" borderId="11" xfId="0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>
      <alignment horizontal="center" vertical="center" shrinkToFit="1"/>
    </xf>
    <xf numFmtId="0" fontId="6" fillId="0" borderId="17" xfId="0" applyNumberFormat="1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2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53" fillId="0" borderId="10" xfId="0" applyNumberFormat="1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3" fillId="0" borderId="0" xfId="0" applyFont="1" applyFill="1" applyAlignment="1">
      <alignment vertical="center" shrinkToFit="1"/>
    </xf>
    <xf numFmtId="0" fontId="0" fillId="0" borderId="0" xfId="0" applyFill="1" applyAlignment="1">
      <alignment vertical="center" shrinkToFit="1"/>
    </xf>
    <xf numFmtId="0" fontId="0" fillId="0" borderId="0" xfId="0" applyAlignment="1">
      <alignment vertical="center" shrinkToFit="1"/>
    </xf>
    <xf numFmtId="10" fontId="12" fillId="0" borderId="14" xfId="38" applyNumberFormat="1" applyFont="1" applyFill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shrinkToFit="1"/>
    </xf>
    <xf numFmtId="0" fontId="15" fillId="33" borderId="10" xfId="0" applyFont="1" applyFill="1" applyBorder="1" applyAlignment="1">
      <alignment horizontal="center" vertical="center" wrapText="1" shrinkToFit="1"/>
    </xf>
    <xf numFmtId="0" fontId="15" fillId="33" borderId="10" xfId="0" applyFont="1" applyFill="1" applyBorder="1" applyAlignment="1">
      <alignment horizontal="center" vertical="center" shrinkToFit="1"/>
    </xf>
    <xf numFmtId="0" fontId="6" fillId="0" borderId="16" xfId="0" applyFont="1" applyFill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9525</xdr:rowOff>
    </xdr:from>
    <xdr:to>
      <xdr:col>0</xdr:col>
      <xdr:colOff>923925</xdr:colOff>
      <xdr:row>4</xdr:row>
      <xdr:rowOff>409575</xdr:rowOff>
    </xdr:to>
    <xdr:sp>
      <xdr:nvSpPr>
        <xdr:cNvPr id="1" name="Line 1"/>
        <xdr:cNvSpPr>
          <a:spLocks/>
        </xdr:cNvSpPr>
      </xdr:nvSpPr>
      <xdr:spPr>
        <a:xfrm>
          <a:off x="19050" y="1323975"/>
          <a:ext cx="904875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19050</xdr:colOff>
      <xdr:row>3</xdr:row>
      <xdr:rowOff>9525</xdr:rowOff>
    </xdr:from>
    <xdr:to>
      <xdr:col>1</xdr:col>
      <xdr:colOff>0</xdr:colOff>
      <xdr:row>3</xdr:row>
      <xdr:rowOff>438150</xdr:rowOff>
    </xdr:to>
    <xdr:sp>
      <xdr:nvSpPr>
        <xdr:cNvPr id="2" name="Line 2"/>
        <xdr:cNvSpPr>
          <a:spLocks/>
        </xdr:cNvSpPr>
      </xdr:nvSpPr>
      <xdr:spPr>
        <a:xfrm>
          <a:off x="19050" y="1323975"/>
          <a:ext cx="139065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0</xdr:col>
      <xdr:colOff>885825</xdr:colOff>
      <xdr:row>3</xdr:row>
      <xdr:rowOff>0</xdr:rowOff>
    </xdr:from>
    <xdr:ext cx="419100" cy="200025"/>
    <xdr:sp>
      <xdr:nvSpPr>
        <xdr:cNvPr id="3" name="Text Box 3"/>
        <xdr:cNvSpPr txBox="1">
          <a:spLocks noChangeArrowheads="1"/>
        </xdr:cNvSpPr>
      </xdr:nvSpPr>
      <xdr:spPr>
        <a:xfrm>
          <a:off x="885825" y="1314450"/>
          <a:ext cx="419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項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  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目</a:t>
          </a:r>
        </a:p>
      </xdr:txBody>
    </xdr:sp>
    <xdr:clientData/>
  </xdr:oneCellAnchor>
  <xdr:oneCellAnchor>
    <xdr:from>
      <xdr:col>0</xdr:col>
      <xdr:colOff>85725</xdr:colOff>
      <xdr:row>3</xdr:row>
      <xdr:rowOff>219075</xdr:rowOff>
    </xdr:from>
    <xdr:ext cx="704850" cy="285750"/>
    <xdr:sp>
      <xdr:nvSpPr>
        <xdr:cNvPr id="4" name="Text Box 4"/>
        <xdr:cNvSpPr txBox="1">
          <a:spLocks noChangeArrowheads="1"/>
        </xdr:cNvSpPr>
      </xdr:nvSpPr>
      <xdr:spPr>
        <a:xfrm>
          <a:off x="85725" y="1533525"/>
          <a:ext cx="7048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        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人</a:t>
          </a:r>
        </a:p>
      </xdr:txBody>
    </xdr:sp>
    <xdr:clientData/>
  </xdr:oneCellAnchor>
  <xdr:oneCellAnchor>
    <xdr:from>
      <xdr:col>0</xdr:col>
      <xdr:colOff>200025</xdr:colOff>
      <xdr:row>4</xdr:row>
      <xdr:rowOff>66675</xdr:rowOff>
    </xdr:from>
    <xdr:ext cx="171450" cy="209550"/>
    <xdr:sp>
      <xdr:nvSpPr>
        <xdr:cNvPr id="5" name="Text Box 5"/>
        <xdr:cNvSpPr txBox="1">
          <a:spLocks noChangeArrowheads="1"/>
        </xdr:cNvSpPr>
      </xdr:nvSpPr>
      <xdr:spPr>
        <a:xfrm>
          <a:off x="200025" y="1819275"/>
          <a:ext cx="1714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級</a:t>
          </a:r>
        </a:p>
      </xdr:txBody>
    </xdr:sp>
    <xdr:clientData/>
  </xdr:oneCellAnchor>
  <xdr:oneCellAnchor>
    <xdr:from>
      <xdr:col>0</xdr:col>
      <xdr:colOff>895350</xdr:colOff>
      <xdr:row>4</xdr:row>
      <xdr:rowOff>0</xdr:rowOff>
    </xdr:from>
    <xdr:ext cx="171450" cy="209550"/>
    <xdr:sp>
      <xdr:nvSpPr>
        <xdr:cNvPr id="6" name="Text Box 6"/>
        <xdr:cNvSpPr txBox="1">
          <a:spLocks noChangeArrowheads="1"/>
        </xdr:cNvSpPr>
      </xdr:nvSpPr>
      <xdr:spPr>
        <a:xfrm>
          <a:off x="895350" y="1752600"/>
          <a:ext cx="1714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數</a:t>
          </a:r>
        </a:p>
      </xdr:txBody>
    </xdr:sp>
    <xdr:clientData/>
  </xdr:oneCellAnchor>
  <xdr:oneCellAnchor>
    <xdr:from>
      <xdr:col>0</xdr:col>
      <xdr:colOff>200025</xdr:colOff>
      <xdr:row>4</xdr:row>
      <xdr:rowOff>66675</xdr:rowOff>
    </xdr:from>
    <xdr:ext cx="171450" cy="209550"/>
    <xdr:sp>
      <xdr:nvSpPr>
        <xdr:cNvPr id="7" name="Text Box 18"/>
        <xdr:cNvSpPr txBox="1">
          <a:spLocks noChangeArrowheads="1"/>
        </xdr:cNvSpPr>
      </xdr:nvSpPr>
      <xdr:spPr>
        <a:xfrm>
          <a:off x="200025" y="1819275"/>
          <a:ext cx="1714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級</a:t>
          </a:r>
        </a:p>
      </xdr:txBody>
    </xdr:sp>
    <xdr:clientData/>
  </xdr:oneCellAnchor>
  <xdr:twoCellAnchor>
    <xdr:from>
      <xdr:col>0</xdr:col>
      <xdr:colOff>19050</xdr:colOff>
      <xdr:row>30</xdr:row>
      <xdr:rowOff>9525</xdr:rowOff>
    </xdr:from>
    <xdr:to>
      <xdr:col>0</xdr:col>
      <xdr:colOff>923925</xdr:colOff>
      <xdr:row>31</xdr:row>
      <xdr:rowOff>409575</xdr:rowOff>
    </xdr:to>
    <xdr:sp>
      <xdr:nvSpPr>
        <xdr:cNvPr id="8" name="Line 1"/>
        <xdr:cNvSpPr>
          <a:spLocks/>
        </xdr:cNvSpPr>
      </xdr:nvSpPr>
      <xdr:spPr>
        <a:xfrm>
          <a:off x="19050" y="13154025"/>
          <a:ext cx="904875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9525</xdr:rowOff>
    </xdr:from>
    <xdr:to>
      <xdr:col>1</xdr:col>
      <xdr:colOff>0</xdr:colOff>
      <xdr:row>30</xdr:row>
      <xdr:rowOff>438150</xdr:rowOff>
    </xdr:to>
    <xdr:sp>
      <xdr:nvSpPr>
        <xdr:cNvPr id="9" name="Line 2"/>
        <xdr:cNvSpPr>
          <a:spLocks/>
        </xdr:cNvSpPr>
      </xdr:nvSpPr>
      <xdr:spPr>
        <a:xfrm>
          <a:off x="19050" y="13154025"/>
          <a:ext cx="139065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0</xdr:col>
      <xdr:colOff>885825</xdr:colOff>
      <xdr:row>30</xdr:row>
      <xdr:rowOff>0</xdr:rowOff>
    </xdr:from>
    <xdr:ext cx="419100" cy="200025"/>
    <xdr:sp>
      <xdr:nvSpPr>
        <xdr:cNvPr id="10" name="Text Box 3"/>
        <xdr:cNvSpPr txBox="1">
          <a:spLocks noChangeArrowheads="1"/>
        </xdr:cNvSpPr>
      </xdr:nvSpPr>
      <xdr:spPr>
        <a:xfrm>
          <a:off x="885825" y="13144500"/>
          <a:ext cx="419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項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  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目</a:t>
          </a:r>
        </a:p>
      </xdr:txBody>
    </xdr:sp>
    <xdr:clientData/>
  </xdr:oneCellAnchor>
  <xdr:oneCellAnchor>
    <xdr:from>
      <xdr:col>0</xdr:col>
      <xdr:colOff>85725</xdr:colOff>
      <xdr:row>30</xdr:row>
      <xdr:rowOff>219075</xdr:rowOff>
    </xdr:from>
    <xdr:ext cx="704850" cy="285750"/>
    <xdr:sp>
      <xdr:nvSpPr>
        <xdr:cNvPr id="11" name="Text Box 4"/>
        <xdr:cNvSpPr txBox="1">
          <a:spLocks noChangeArrowheads="1"/>
        </xdr:cNvSpPr>
      </xdr:nvSpPr>
      <xdr:spPr>
        <a:xfrm>
          <a:off x="85725" y="13363575"/>
          <a:ext cx="7048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        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人</a:t>
          </a:r>
        </a:p>
      </xdr:txBody>
    </xdr:sp>
    <xdr:clientData/>
  </xdr:oneCellAnchor>
  <xdr:oneCellAnchor>
    <xdr:from>
      <xdr:col>0</xdr:col>
      <xdr:colOff>200025</xdr:colOff>
      <xdr:row>31</xdr:row>
      <xdr:rowOff>66675</xdr:rowOff>
    </xdr:from>
    <xdr:ext cx="171450" cy="209550"/>
    <xdr:sp>
      <xdr:nvSpPr>
        <xdr:cNvPr id="12" name="Text Box 5"/>
        <xdr:cNvSpPr txBox="1">
          <a:spLocks noChangeArrowheads="1"/>
        </xdr:cNvSpPr>
      </xdr:nvSpPr>
      <xdr:spPr>
        <a:xfrm>
          <a:off x="200025" y="13649325"/>
          <a:ext cx="1714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級</a:t>
          </a:r>
        </a:p>
      </xdr:txBody>
    </xdr:sp>
    <xdr:clientData/>
  </xdr:oneCellAnchor>
  <xdr:oneCellAnchor>
    <xdr:from>
      <xdr:col>0</xdr:col>
      <xdr:colOff>895350</xdr:colOff>
      <xdr:row>31</xdr:row>
      <xdr:rowOff>0</xdr:rowOff>
    </xdr:from>
    <xdr:ext cx="171450" cy="209550"/>
    <xdr:sp>
      <xdr:nvSpPr>
        <xdr:cNvPr id="13" name="Text Box 6"/>
        <xdr:cNvSpPr txBox="1">
          <a:spLocks noChangeArrowheads="1"/>
        </xdr:cNvSpPr>
      </xdr:nvSpPr>
      <xdr:spPr>
        <a:xfrm>
          <a:off x="895350" y="13582650"/>
          <a:ext cx="1714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數</a:t>
          </a:r>
        </a:p>
      </xdr:txBody>
    </xdr:sp>
    <xdr:clientData/>
  </xdr:oneCellAnchor>
  <xdr:oneCellAnchor>
    <xdr:from>
      <xdr:col>0</xdr:col>
      <xdr:colOff>200025</xdr:colOff>
      <xdr:row>31</xdr:row>
      <xdr:rowOff>66675</xdr:rowOff>
    </xdr:from>
    <xdr:ext cx="171450" cy="209550"/>
    <xdr:sp>
      <xdr:nvSpPr>
        <xdr:cNvPr id="14" name="Text Box 18"/>
        <xdr:cNvSpPr txBox="1">
          <a:spLocks noChangeArrowheads="1"/>
        </xdr:cNvSpPr>
      </xdr:nvSpPr>
      <xdr:spPr>
        <a:xfrm>
          <a:off x="200025" y="13649325"/>
          <a:ext cx="1714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級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AE39"/>
  <sheetViews>
    <sheetView tabSelected="1" zoomScale="75" zoomScaleNormal="75" zoomScalePageLayoutView="0" workbookViewId="0" topLeftCell="A1">
      <pane xSplit="1" ySplit="5" topLeftCell="B2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D31" sqref="AD31"/>
    </sheetView>
  </sheetViews>
  <sheetFormatPr defaultColWidth="9.00390625" defaultRowHeight="34.5" customHeight="1"/>
  <cols>
    <col min="1" max="1" width="18.50390625" style="2" customWidth="1"/>
    <col min="2" max="2" width="6.625" style="9" customWidth="1"/>
    <col min="3" max="3" width="6.125" style="9" customWidth="1"/>
    <col min="4" max="4" width="6.00390625" style="8" customWidth="1"/>
    <col min="5" max="5" width="6.375" style="8" customWidth="1"/>
    <col min="6" max="6" width="5.625" style="8" customWidth="1"/>
    <col min="7" max="7" width="5.875" style="8" customWidth="1"/>
    <col min="8" max="8" width="6.875" style="8" customWidth="1"/>
    <col min="9" max="9" width="9.75390625" style="13" customWidth="1"/>
    <col min="10" max="10" width="10.75390625" style="14" customWidth="1"/>
    <col min="11" max="11" width="6.50390625" style="14" customWidth="1"/>
    <col min="12" max="12" width="6.125" style="14" customWidth="1"/>
    <col min="13" max="13" width="6.625" style="14" customWidth="1"/>
    <col min="14" max="14" width="6.50390625" style="14" customWidth="1"/>
    <col min="15" max="16" width="6.00390625" style="14" customWidth="1"/>
    <col min="17" max="17" width="6.375" style="14" customWidth="1"/>
    <col min="18" max="18" width="5.375" style="14" customWidth="1"/>
    <col min="19" max="19" width="7.00390625" style="9" customWidth="1"/>
    <col min="20" max="20" width="7.625" style="9" customWidth="1"/>
    <col min="21" max="21" width="5.625" style="9" customWidth="1"/>
    <col min="22" max="22" width="6.125" style="9" customWidth="1"/>
    <col min="23" max="23" width="9.375" style="13" customWidth="1"/>
    <col min="24" max="24" width="8.00390625" style="13" customWidth="1"/>
    <col min="25" max="25" width="13.875" style="3" customWidth="1"/>
    <col min="26" max="26" width="9.00390625" style="3" customWidth="1"/>
    <col min="27" max="27" width="7.00390625" style="47" customWidth="1"/>
    <col min="28" max="28" width="7.625" style="47" customWidth="1"/>
    <col min="29" max="29" width="13.00390625" style="3" customWidth="1"/>
    <col min="30" max="16384" width="9.00390625" style="3" customWidth="1"/>
  </cols>
  <sheetData>
    <row r="1" spans="1:28" s="2" customFormat="1" ht="34.5" customHeight="1">
      <c r="A1" s="69" t="s">
        <v>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70"/>
      <c r="Z1" s="70"/>
      <c r="AA1" s="70"/>
      <c r="AB1" s="70"/>
    </row>
    <row r="2" spans="1:28" s="2" customFormat="1" ht="34.5" customHeight="1">
      <c r="A2" s="71" t="s">
        <v>47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0"/>
      <c r="Z2" s="70"/>
      <c r="AA2" s="70"/>
      <c r="AB2" s="70"/>
    </row>
    <row r="3" spans="1:28" s="2" customFormat="1" ht="34.5" customHeight="1">
      <c r="A3" s="81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</row>
    <row r="4" spans="1:28" s="15" customFormat="1" ht="34.5" customHeight="1">
      <c r="A4" s="74"/>
      <c r="B4" s="72" t="s">
        <v>49</v>
      </c>
      <c r="C4" s="72"/>
      <c r="D4" s="72"/>
      <c r="E4" s="75" t="s">
        <v>24</v>
      </c>
      <c r="F4" s="75"/>
      <c r="G4" s="67" t="s">
        <v>25</v>
      </c>
      <c r="H4" s="67"/>
      <c r="I4" s="73" t="s">
        <v>53</v>
      </c>
      <c r="J4" s="73"/>
      <c r="K4" s="58" t="s">
        <v>26</v>
      </c>
      <c r="L4" s="58"/>
      <c r="M4" s="49" t="s">
        <v>27</v>
      </c>
      <c r="N4" s="50"/>
      <c r="O4" s="49" t="s">
        <v>28</v>
      </c>
      <c r="P4" s="50"/>
      <c r="Q4" s="49" t="s">
        <v>29</v>
      </c>
      <c r="R4" s="50"/>
      <c r="S4" s="67" t="s">
        <v>50</v>
      </c>
      <c r="T4" s="67"/>
      <c r="U4" s="78" t="s">
        <v>30</v>
      </c>
      <c r="V4" s="79"/>
      <c r="W4" s="67" t="s">
        <v>33</v>
      </c>
      <c r="X4" s="67"/>
      <c r="Y4" s="67" t="s">
        <v>34</v>
      </c>
      <c r="Z4" s="67"/>
      <c r="AA4" s="76" t="s">
        <v>42</v>
      </c>
      <c r="AB4" s="77"/>
    </row>
    <row r="5" spans="1:28" s="4" customFormat="1" ht="34.5" customHeight="1">
      <c r="A5" s="74"/>
      <c r="B5" s="1" t="s">
        <v>9</v>
      </c>
      <c r="C5" s="1" t="s">
        <v>8</v>
      </c>
      <c r="D5" s="1" t="s">
        <v>6</v>
      </c>
      <c r="E5" s="1" t="s">
        <v>9</v>
      </c>
      <c r="F5" s="1" t="s">
        <v>8</v>
      </c>
      <c r="G5" s="1" t="s">
        <v>9</v>
      </c>
      <c r="H5" s="1" t="s">
        <v>8</v>
      </c>
      <c r="I5" s="7" t="s">
        <v>9</v>
      </c>
      <c r="J5" s="7" t="s">
        <v>8</v>
      </c>
      <c r="K5" s="12" t="s">
        <v>9</v>
      </c>
      <c r="L5" s="12" t="s">
        <v>8</v>
      </c>
      <c r="M5" s="7" t="s">
        <v>9</v>
      </c>
      <c r="N5" s="7" t="s">
        <v>8</v>
      </c>
      <c r="O5" s="7" t="s">
        <v>9</v>
      </c>
      <c r="P5" s="7" t="s">
        <v>8</v>
      </c>
      <c r="Q5" s="7" t="s">
        <v>9</v>
      </c>
      <c r="R5" s="7" t="s">
        <v>8</v>
      </c>
      <c r="S5" s="1" t="s">
        <v>9</v>
      </c>
      <c r="T5" s="1" t="s">
        <v>8</v>
      </c>
      <c r="U5" s="1" t="s">
        <v>31</v>
      </c>
      <c r="V5" s="1" t="s">
        <v>32</v>
      </c>
      <c r="W5" s="6" t="s">
        <v>9</v>
      </c>
      <c r="X5" s="6" t="s">
        <v>8</v>
      </c>
      <c r="Y5" s="6" t="s">
        <v>9</v>
      </c>
      <c r="Z5" s="6" t="s">
        <v>8</v>
      </c>
      <c r="AA5" s="42" t="s">
        <v>9</v>
      </c>
      <c r="AB5" s="42" t="s">
        <v>8</v>
      </c>
    </row>
    <row r="6" spans="1:28" s="4" customFormat="1" ht="34.5" customHeight="1" thickBot="1">
      <c r="A6" s="37" t="s">
        <v>15</v>
      </c>
      <c r="B6" s="21">
        <v>13</v>
      </c>
      <c r="C6" s="21">
        <v>1</v>
      </c>
      <c r="D6" s="21">
        <f>B6+C6</f>
        <v>14</v>
      </c>
      <c r="E6" s="21">
        <v>13</v>
      </c>
      <c r="F6" s="21">
        <v>0</v>
      </c>
      <c r="G6" s="21">
        <v>8</v>
      </c>
      <c r="H6" s="21">
        <v>0</v>
      </c>
      <c r="I6" s="22">
        <f aca="true" t="shared" si="0" ref="I6:I13">G6/E6</f>
        <v>0.6153846153846154</v>
      </c>
      <c r="J6" s="10"/>
      <c r="K6" s="23">
        <f>E6-G6</f>
        <v>5</v>
      </c>
      <c r="L6" s="23">
        <f>F6-H6</f>
        <v>0</v>
      </c>
      <c r="M6" s="21">
        <v>54</v>
      </c>
      <c r="N6" s="21">
        <v>0</v>
      </c>
      <c r="O6" s="21">
        <v>5</v>
      </c>
      <c r="P6" s="21">
        <v>0</v>
      </c>
      <c r="Q6" s="21">
        <v>13</v>
      </c>
      <c r="R6" s="21"/>
      <c r="S6" s="21">
        <f aca="true" t="shared" si="1" ref="S6:S28">G6+O6</f>
        <v>13</v>
      </c>
      <c r="T6" s="21">
        <v>0</v>
      </c>
      <c r="U6" s="21"/>
      <c r="V6" s="21"/>
      <c r="W6" s="24">
        <f aca="true" t="shared" si="2" ref="W6:W30">(S6-U6-V6)/B6</f>
        <v>1</v>
      </c>
      <c r="X6" s="22">
        <f aca="true" t="shared" si="3" ref="X6:X19">T6/C6</f>
        <v>0</v>
      </c>
      <c r="Y6" s="24">
        <f aca="true" t="shared" si="4" ref="Y6:Y13">(S6-U6-V6)/E6</f>
        <v>1</v>
      </c>
      <c r="Z6" s="22"/>
      <c r="AA6" s="21">
        <v>13</v>
      </c>
      <c r="AB6" s="21">
        <v>0</v>
      </c>
    </row>
    <row r="7" spans="1:28" s="4" customFormat="1" ht="34.5" customHeight="1" thickBot="1" thickTop="1">
      <c r="A7" s="37" t="s">
        <v>22</v>
      </c>
      <c r="B7" s="21">
        <v>4</v>
      </c>
      <c r="C7" s="21">
        <v>1</v>
      </c>
      <c r="D7" s="21">
        <f aca="true" t="shared" si="5" ref="D7:D29">B7+C7</f>
        <v>5</v>
      </c>
      <c r="E7" s="21">
        <v>4</v>
      </c>
      <c r="F7" s="21">
        <v>0</v>
      </c>
      <c r="G7" s="21">
        <v>1</v>
      </c>
      <c r="H7" s="21">
        <v>0</v>
      </c>
      <c r="I7" s="22">
        <f t="shared" si="0"/>
        <v>0.25</v>
      </c>
      <c r="J7" s="10"/>
      <c r="K7" s="23">
        <f aca="true" t="shared" si="6" ref="K7:L19">E7-G7</f>
        <v>3</v>
      </c>
      <c r="L7" s="23">
        <f t="shared" si="6"/>
        <v>0</v>
      </c>
      <c r="M7" s="21">
        <v>10</v>
      </c>
      <c r="N7" s="21">
        <v>0</v>
      </c>
      <c r="O7" s="21">
        <v>3</v>
      </c>
      <c r="P7" s="21">
        <v>0</v>
      </c>
      <c r="Q7" s="21">
        <v>8</v>
      </c>
      <c r="R7" s="21"/>
      <c r="S7" s="21">
        <v>5</v>
      </c>
      <c r="T7" s="21">
        <v>0</v>
      </c>
      <c r="U7" s="21"/>
      <c r="V7" s="25">
        <v>1</v>
      </c>
      <c r="W7" s="24">
        <f t="shared" si="2"/>
        <v>1</v>
      </c>
      <c r="X7" s="22">
        <f t="shared" si="3"/>
        <v>0</v>
      </c>
      <c r="Y7" s="24">
        <f t="shared" si="4"/>
        <v>1</v>
      </c>
      <c r="Z7" s="22"/>
      <c r="AA7" s="21">
        <v>4</v>
      </c>
      <c r="AB7" s="21">
        <v>0</v>
      </c>
    </row>
    <row r="8" spans="1:28" s="4" customFormat="1" ht="34.5" customHeight="1" thickBot="1" thickTop="1">
      <c r="A8" s="37" t="s">
        <v>16</v>
      </c>
      <c r="B8" s="21">
        <v>14</v>
      </c>
      <c r="C8" s="21">
        <v>1</v>
      </c>
      <c r="D8" s="21">
        <f t="shared" si="5"/>
        <v>15</v>
      </c>
      <c r="E8" s="21">
        <v>14</v>
      </c>
      <c r="F8" s="21">
        <v>0</v>
      </c>
      <c r="G8" s="21">
        <v>8</v>
      </c>
      <c r="H8" s="21">
        <v>0</v>
      </c>
      <c r="I8" s="22">
        <f t="shared" si="0"/>
        <v>0.5714285714285714</v>
      </c>
      <c r="J8" s="10"/>
      <c r="K8" s="23">
        <f t="shared" si="6"/>
        <v>6</v>
      </c>
      <c r="L8" s="23">
        <f t="shared" si="6"/>
        <v>0</v>
      </c>
      <c r="M8" s="21">
        <v>44</v>
      </c>
      <c r="N8" s="21">
        <v>0</v>
      </c>
      <c r="O8" s="21">
        <v>6</v>
      </c>
      <c r="P8" s="21">
        <v>0</v>
      </c>
      <c r="Q8" s="21">
        <v>7</v>
      </c>
      <c r="R8" s="21"/>
      <c r="S8" s="21">
        <f t="shared" si="1"/>
        <v>14</v>
      </c>
      <c r="T8" s="21">
        <v>0</v>
      </c>
      <c r="U8" s="25"/>
      <c r="V8" s="25"/>
      <c r="W8" s="24">
        <f t="shared" si="2"/>
        <v>1</v>
      </c>
      <c r="X8" s="22">
        <f t="shared" si="3"/>
        <v>0</v>
      </c>
      <c r="Y8" s="24">
        <f t="shared" si="4"/>
        <v>1</v>
      </c>
      <c r="Z8" s="22"/>
      <c r="AA8" s="21">
        <v>14</v>
      </c>
      <c r="AB8" s="21">
        <v>0</v>
      </c>
    </row>
    <row r="9" spans="1:28" ht="34.5" customHeight="1" thickBot="1" thickTop="1">
      <c r="A9" s="5" t="s">
        <v>13</v>
      </c>
      <c r="B9" s="21">
        <v>9</v>
      </c>
      <c r="C9" s="21">
        <v>1</v>
      </c>
      <c r="D9" s="21">
        <f t="shared" si="5"/>
        <v>10</v>
      </c>
      <c r="E9" s="21">
        <v>9</v>
      </c>
      <c r="F9" s="21">
        <v>0</v>
      </c>
      <c r="G9" s="21">
        <v>5</v>
      </c>
      <c r="H9" s="21">
        <v>0</v>
      </c>
      <c r="I9" s="22">
        <f t="shared" si="0"/>
        <v>0.5555555555555556</v>
      </c>
      <c r="J9" s="10"/>
      <c r="K9" s="23">
        <f t="shared" si="6"/>
        <v>4</v>
      </c>
      <c r="L9" s="23">
        <f t="shared" si="6"/>
        <v>0</v>
      </c>
      <c r="M9" s="21">
        <v>25</v>
      </c>
      <c r="N9" s="21">
        <v>0</v>
      </c>
      <c r="O9" s="21">
        <v>4</v>
      </c>
      <c r="P9" s="21">
        <v>0</v>
      </c>
      <c r="Q9" s="21">
        <v>4</v>
      </c>
      <c r="R9" s="21"/>
      <c r="S9" s="21">
        <f t="shared" si="1"/>
        <v>9</v>
      </c>
      <c r="T9" s="21">
        <v>0</v>
      </c>
      <c r="U9" s="25"/>
      <c r="V9" s="21"/>
      <c r="W9" s="24">
        <f t="shared" si="2"/>
        <v>1</v>
      </c>
      <c r="X9" s="22">
        <f t="shared" si="3"/>
        <v>0</v>
      </c>
      <c r="Y9" s="24">
        <f t="shared" si="4"/>
        <v>1</v>
      </c>
      <c r="Z9" s="22"/>
      <c r="AA9" s="21">
        <v>9</v>
      </c>
      <c r="AB9" s="21">
        <v>0</v>
      </c>
    </row>
    <row r="10" spans="1:28" ht="34.5" customHeight="1" thickBot="1" thickTop="1">
      <c r="A10" s="5" t="s">
        <v>35</v>
      </c>
      <c r="B10" s="21">
        <v>2</v>
      </c>
      <c r="C10" s="21">
        <v>1</v>
      </c>
      <c r="D10" s="21">
        <f>B10+C10</f>
        <v>3</v>
      </c>
      <c r="E10" s="21">
        <v>2</v>
      </c>
      <c r="F10" s="21">
        <v>1</v>
      </c>
      <c r="G10" s="21">
        <v>1</v>
      </c>
      <c r="H10" s="21">
        <v>1</v>
      </c>
      <c r="I10" s="22">
        <f>G10/E10</f>
        <v>0.5</v>
      </c>
      <c r="J10" s="10">
        <f>H10/F10</f>
        <v>1</v>
      </c>
      <c r="K10" s="23">
        <f>E10-G10</f>
        <v>1</v>
      </c>
      <c r="L10" s="23">
        <f>F10-H10</f>
        <v>0</v>
      </c>
      <c r="M10" s="21">
        <v>23</v>
      </c>
      <c r="N10" s="21">
        <v>0</v>
      </c>
      <c r="O10" s="21">
        <v>1</v>
      </c>
      <c r="P10" s="21">
        <v>0</v>
      </c>
      <c r="Q10" s="21">
        <v>4</v>
      </c>
      <c r="R10" s="21"/>
      <c r="S10" s="21">
        <f t="shared" si="1"/>
        <v>2</v>
      </c>
      <c r="T10" s="21">
        <v>1</v>
      </c>
      <c r="U10" s="25"/>
      <c r="V10" s="21"/>
      <c r="W10" s="24">
        <f t="shared" si="2"/>
        <v>1</v>
      </c>
      <c r="X10" s="22">
        <f t="shared" si="3"/>
        <v>1</v>
      </c>
      <c r="Y10" s="24">
        <f t="shared" si="4"/>
        <v>1</v>
      </c>
      <c r="Z10" s="22">
        <v>1</v>
      </c>
      <c r="AA10" s="21">
        <f>O10+W10</f>
        <v>2</v>
      </c>
      <c r="AB10" s="21">
        <v>1</v>
      </c>
    </row>
    <row r="11" spans="1:28" ht="34.5" customHeight="1" thickBot="1" thickTop="1">
      <c r="A11" s="5" t="s">
        <v>43</v>
      </c>
      <c r="B11" s="21">
        <v>4</v>
      </c>
      <c r="C11" s="21">
        <v>1</v>
      </c>
      <c r="D11" s="21">
        <f>B11+C11</f>
        <v>5</v>
      </c>
      <c r="E11" s="21">
        <v>4</v>
      </c>
      <c r="F11" s="21">
        <v>0</v>
      </c>
      <c r="G11" s="21">
        <v>3</v>
      </c>
      <c r="H11" s="21">
        <v>0</v>
      </c>
      <c r="I11" s="22">
        <f>G11/E11</f>
        <v>0.75</v>
      </c>
      <c r="J11" s="10"/>
      <c r="K11" s="23">
        <f>E11-G11</f>
        <v>1</v>
      </c>
      <c r="L11" s="23">
        <f>F11-H11</f>
        <v>0</v>
      </c>
      <c r="M11" s="21">
        <v>5</v>
      </c>
      <c r="N11" s="21">
        <v>0</v>
      </c>
      <c r="O11" s="21">
        <v>1</v>
      </c>
      <c r="P11" s="21">
        <v>0</v>
      </c>
      <c r="Q11" s="21">
        <v>1</v>
      </c>
      <c r="R11" s="21"/>
      <c r="S11" s="21">
        <f>G11+O11</f>
        <v>4</v>
      </c>
      <c r="T11" s="21">
        <v>0</v>
      </c>
      <c r="U11" s="25"/>
      <c r="V11" s="21"/>
      <c r="W11" s="24">
        <f>(S11-U11-V11)/B11</f>
        <v>1</v>
      </c>
      <c r="X11" s="22">
        <f>T11/C11</f>
        <v>0</v>
      </c>
      <c r="Y11" s="24">
        <f>(S11-U11-V11)/E11</f>
        <v>1</v>
      </c>
      <c r="Z11" s="22"/>
      <c r="AA11" s="21">
        <v>4</v>
      </c>
      <c r="AB11" s="21">
        <v>0</v>
      </c>
    </row>
    <row r="12" spans="1:28" ht="34.5" customHeight="1" thickBot="1" thickTop="1">
      <c r="A12" s="5" t="s">
        <v>14</v>
      </c>
      <c r="B12" s="21">
        <v>14</v>
      </c>
      <c r="C12" s="21">
        <v>1</v>
      </c>
      <c r="D12" s="21">
        <f t="shared" si="5"/>
        <v>15</v>
      </c>
      <c r="E12" s="21">
        <v>14</v>
      </c>
      <c r="F12" s="21">
        <v>1</v>
      </c>
      <c r="G12" s="21">
        <v>5</v>
      </c>
      <c r="H12" s="21">
        <v>1</v>
      </c>
      <c r="I12" s="22">
        <f t="shared" si="0"/>
        <v>0.35714285714285715</v>
      </c>
      <c r="J12" s="10">
        <f>H12/F12</f>
        <v>1</v>
      </c>
      <c r="K12" s="23">
        <f>E12-G12</f>
        <v>9</v>
      </c>
      <c r="L12" s="23">
        <f t="shared" si="6"/>
        <v>0</v>
      </c>
      <c r="M12" s="21">
        <v>28</v>
      </c>
      <c r="N12" s="21">
        <v>0</v>
      </c>
      <c r="O12" s="21">
        <v>9</v>
      </c>
      <c r="P12" s="21">
        <v>0</v>
      </c>
      <c r="Q12" s="21">
        <v>13</v>
      </c>
      <c r="R12" s="21"/>
      <c r="S12" s="21">
        <f t="shared" si="1"/>
        <v>14</v>
      </c>
      <c r="T12" s="21">
        <v>1</v>
      </c>
      <c r="U12" s="25"/>
      <c r="V12" s="25"/>
      <c r="W12" s="24">
        <f t="shared" si="2"/>
        <v>1</v>
      </c>
      <c r="X12" s="22">
        <f t="shared" si="3"/>
        <v>1</v>
      </c>
      <c r="Y12" s="24">
        <f t="shared" si="4"/>
        <v>1</v>
      </c>
      <c r="Z12" s="22">
        <v>1</v>
      </c>
      <c r="AA12" s="21">
        <v>14</v>
      </c>
      <c r="AB12" s="21">
        <v>1</v>
      </c>
    </row>
    <row r="13" spans="1:28" ht="34.5" customHeight="1" thickBot="1" thickTop="1">
      <c r="A13" s="5" t="s">
        <v>23</v>
      </c>
      <c r="B13" s="21">
        <v>4</v>
      </c>
      <c r="C13" s="21">
        <v>1</v>
      </c>
      <c r="D13" s="21">
        <f t="shared" si="5"/>
        <v>5</v>
      </c>
      <c r="E13" s="21">
        <v>4</v>
      </c>
      <c r="F13" s="21">
        <v>0</v>
      </c>
      <c r="G13" s="21">
        <v>3</v>
      </c>
      <c r="H13" s="21">
        <v>0</v>
      </c>
      <c r="I13" s="22">
        <f t="shared" si="0"/>
        <v>0.75</v>
      </c>
      <c r="J13" s="10"/>
      <c r="K13" s="23">
        <f t="shared" si="6"/>
        <v>1</v>
      </c>
      <c r="L13" s="23">
        <f t="shared" si="6"/>
        <v>0</v>
      </c>
      <c r="M13" s="21">
        <v>4</v>
      </c>
      <c r="N13" s="21">
        <v>0</v>
      </c>
      <c r="O13" s="21">
        <v>1</v>
      </c>
      <c r="P13" s="21">
        <v>0</v>
      </c>
      <c r="Q13" s="21">
        <v>2</v>
      </c>
      <c r="R13" s="21"/>
      <c r="S13" s="21">
        <f t="shared" si="1"/>
        <v>4</v>
      </c>
      <c r="T13" s="21">
        <v>0</v>
      </c>
      <c r="U13" s="21"/>
      <c r="V13" s="21"/>
      <c r="W13" s="24">
        <f t="shared" si="2"/>
        <v>1</v>
      </c>
      <c r="X13" s="22">
        <f t="shared" si="3"/>
        <v>0</v>
      </c>
      <c r="Y13" s="24">
        <f t="shared" si="4"/>
        <v>1</v>
      </c>
      <c r="Z13" s="22"/>
      <c r="AA13" s="21">
        <v>4</v>
      </c>
      <c r="AB13" s="21">
        <v>0</v>
      </c>
    </row>
    <row r="14" spans="1:28" ht="34.5" customHeight="1" thickBot="1" thickTop="1">
      <c r="A14" s="5" t="s">
        <v>17</v>
      </c>
      <c r="B14" s="21">
        <v>4</v>
      </c>
      <c r="C14" s="21">
        <v>1</v>
      </c>
      <c r="D14" s="21">
        <f t="shared" si="5"/>
        <v>5</v>
      </c>
      <c r="E14" s="53">
        <v>7</v>
      </c>
      <c r="F14" s="53">
        <v>0</v>
      </c>
      <c r="G14" s="21">
        <v>0</v>
      </c>
      <c r="H14" s="21">
        <v>0</v>
      </c>
      <c r="I14" s="22">
        <f>G14/B14</f>
        <v>0</v>
      </c>
      <c r="J14" s="10"/>
      <c r="K14" s="23">
        <v>4</v>
      </c>
      <c r="L14" s="23">
        <v>0</v>
      </c>
      <c r="M14" s="53">
        <v>0</v>
      </c>
      <c r="N14" s="53">
        <v>0</v>
      </c>
      <c r="O14" s="21">
        <v>0</v>
      </c>
      <c r="P14" s="21">
        <v>0</v>
      </c>
      <c r="Q14" s="21"/>
      <c r="R14" s="21"/>
      <c r="S14" s="21">
        <f t="shared" si="1"/>
        <v>0</v>
      </c>
      <c r="T14" s="21">
        <v>0</v>
      </c>
      <c r="U14" s="21"/>
      <c r="V14" s="21"/>
      <c r="W14" s="24">
        <f t="shared" si="2"/>
        <v>0</v>
      </c>
      <c r="X14" s="22">
        <f t="shared" si="3"/>
        <v>0</v>
      </c>
      <c r="Y14" s="24">
        <v>0</v>
      </c>
      <c r="Z14" s="22"/>
      <c r="AA14" s="21">
        <f>O14+W14</f>
        <v>0</v>
      </c>
      <c r="AB14" s="21">
        <v>0</v>
      </c>
    </row>
    <row r="15" spans="1:28" ht="34.5" customHeight="1" thickBot="1" thickTop="1">
      <c r="A15" s="5" t="s">
        <v>18</v>
      </c>
      <c r="B15" s="21">
        <v>4</v>
      </c>
      <c r="C15" s="21">
        <v>1</v>
      </c>
      <c r="D15" s="21">
        <f t="shared" si="5"/>
        <v>5</v>
      </c>
      <c r="E15" s="55"/>
      <c r="F15" s="55"/>
      <c r="G15" s="21">
        <v>2</v>
      </c>
      <c r="H15" s="21">
        <v>0</v>
      </c>
      <c r="I15" s="22">
        <f>G15/B15</f>
        <v>0.5</v>
      </c>
      <c r="J15" s="10"/>
      <c r="K15" s="23">
        <v>2</v>
      </c>
      <c r="L15" s="23">
        <f t="shared" si="6"/>
        <v>0</v>
      </c>
      <c r="M15" s="57"/>
      <c r="N15" s="57"/>
      <c r="O15" s="21">
        <v>0</v>
      </c>
      <c r="P15" s="21">
        <v>0</v>
      </c>
      <c r="Q15" s="21"/>
      <c r="R15" s="21"/>
      <c r="S15" s="21">
        <f t="shared" si="1"/>
        <v>2</v>
      </c>
      <c r="T15" s="21">
        <v>0</v>
      </c>
      <c r="U15" s="21"/>
      <c r="V15" s="21"/>
      <c r="W15" s="24">
        <f t="shared" si="2"/>
        <v>0.5</v>
      </c>
      <c r="X15" s="22">
        <f t="shared" si="3"/>
        <v>0</v>
      </c>
      <c r="Y15" s="24">
        <v>0.5</v>
      </c>
      <c r="Z15" s="22"/>
      <c r="AA15" s="21">
        <v>2</v>
      </c>
      <c r="AB15" s="21">
        <v>0</v>
      </c>
    </row>
    <row r="16" spans="1:28" ht="34.5" customHeight="1" thickBot="1" thickTop="1">
      <c r="A16" s="5" t="s">
        <v>19</v>
      </c>
      <c r="B16" s="21">
        <v>11</v>
      </c>
      <c r="C16" s="21">
        <v>1</v>
      </c>
      <c r="D16" s="21">
        <f t="shared" si="5"/>
        <v>12</v>
      </c>
      <c r="E16" s="21">
        <v>11</v>
      </c>
      <c r="F16" s="21">
        <v>0</v>
      </c>
      <c r="G16" s="21">
        <v>6</v>
      </c>
      <c r="H16" s="21">
        <v>0</v>
      </c>
      <c r="I16" s="22">
        <f>G16/E16</f>
        <v>0.5454545454545454</v>
      </c>
      <c r="J16" s="10"/>
      <c r="K16" s="23">
        <f t="shared" si="6"/>
        <v>5</v>
      </c>
      <c r="L16" s="23">
        <f t="shared" si="6"/>
        <v>0</v>
      </c>
      <c r="M16" s="21">
        <v>6</v>
      </c>
      <c r="N16" s="21">
        <v>0</v>
      </c>
      <c r="O16" s="21">
        <v>4</v>
      </c>
      <c r="P16" s="21">
        <v>0</v>
      </c>
      <c r="Q16" s="21">
        <v>6</v>
      </c>
      <c r="R16" s="21"/>
      <c r="S16" s="21">
        <f t="shared" si="1"/>
        <v>10</v>
      </c>
      <c r="T16" s="21">
        <v>0</v>
      </c>
      <c r="U16" s="21"/>
      <c r="V16" s="21"/>
      <c r="W16" s="24">
        <f t="shared" si="2"/>
        <v>0.9090909090909091</v>
      </c>
      <c r="X16" s="22">
        <f t="shared" si="3"/>
        <v>0</v>
      </c>
      <c r="Y16" s="24">
        <f>(S16-U16-V16)/E16</f>
        <v>0.9090909090909091</v>
      </c>
      <c r="Z16" s="22"/>
      <c r="AA16" s="21">
        <v>10</v>
      </c>
      <c r="AB16" s="21">
        <v>0</v>
      </c>
    </row>
    <row r="17" spans="1:28" ht="34.5" customHeight="1" thickBot="1" thickTop="1">
      <c r="A17" s="5" t="s">
        <v>44</v>
      </c>
      <c r="B17" s="21">
        <v>4</v>
      </c>
      <c r="C17" s="21">
        <v>1</v>
      </c>
      <c r="D17" s="21">
        <f>B17+C17</f>
        <v>5</v>
      </c>
      <c r="E17" s="21">
        <v>4</v>
      </c>
      <c r="F17" s="21">
        <v>0</v>
      </c>
      <c r="G17" s="21">
        <v>3</v>
      </c>
      <c r="H17" s="21">
        <v>0</v>
      </c>
      <c r="I17" s="22">
        <f>G17/E17</f>
        <v>0.75</v>
      </c>
      <c r="J17" s="10"/>
      <c r="K17" s="23">
        <f>E17-G17</f>
        <v>1</v>
      </c>
      <c r="L17" s="23">
        <f>F17-H17</f>
        <v>0</v>
      </c>
      <c r="M17" s="21">
        <v>15</v>
      </c>
      <c r="N17" s="21">
        <v>0</v>
      </c>
      <c r="O17" s="21">
        <v>1</v>
      </c>
      <c r="P17" s="21">
        <v>0</v>
      </c>
      <c r="Q17" s="21">
        <v>1</v>
      </c>
      <c r="R17" s="21"/>
      <c r="S17" s="21">
        <f>G17+O17</f>
        <v>4</v>
      </c>
      <c r="T17" s="21">
        <v>0</v>
      </c>
      <c r="U17" s="21"/>
      <c r="V17" s="21"/>
      <c r="W17" s="24">
        <f>(S17-U17-V17)/B17</f>
        <v>1</v>
      </c>
      <c r="X17" s="22">
        <f>T17/C17</f>
        <v>0</v>
      </c>
      <c r="Y17" s="24">
        <f>(S17-U17-V17)/E17</f>
        <v>1</v>
      </c>
      <c r="Z17" s="22"/>
      <c r="AA17" s="25">
        <v>3</v>
      </c>
      <c r="AB17" s="21">
        <v>0</v>
      </c>
    </row>
    <row r="18" spans="1:28" ht="34.5" customHeight="1" thickBot="1" thickTop="1">
      <c r="A18" s="5" t="s">
        <v>20</v>
      </c>
      <c r="B18" s="21">
        <v>8</v>
      </c>
      <c r="C18" s="21">
        <v>1</v>
      </c>
      <c r="D18" s="21">
        <f t="shared" si="5"/>
        <v>9</v>
      </c>
      <c r="E18" s="21">
        <v>8</v>
      </c>
      <c r="F18" s="21">
        <v>0</v>
      </c>
      <c r="G18" s="21">
        <v>6</v>
      </c>
      <c r="H18" s="21">
        <v>0</v>
      </c>
      <c r="I18" s="22">
        <f>G18/E18</f>
        <v>0.75</v>
      </c>
      <c r="J18" s="10"/>
      <c r="K18" s="23">
        <f t="shared" si="6"/>
        <v>2</v>
      </c>
      <c r="L18" s="23">
        <f t="shared" si="6"/>
        <v>0</v>
      </c>
      <c r="M18" s="21">
        <v>12</v>
      </c>
      <c r="N18" s="21">
        <v>0</v>
      </c>
      <c r="O18" s="21">
        <v>2</v>
      </c>
      <c r="P18" s="21">
        <v>0</v>
      </c>
      <c r="Q18" s="21">
        <v>2</v>
      </c>
      <c r="R18" s="21"/>
      <c r="S18" s="21">
        <f t="shared" si="1"/>
        <v>8</v>
      </c>
      <c r="T18" s="21">
        <v>0</v>
      </c>
      <c r="U18" s="21"/>
      <c r="V18" s="25">
        <v>1</v>
      </c>
      <c r="W18" s="24">
        <f>(S18-U18-V18)/B18</f>
        <v>0.875</v>
      </c>
      <c r="X18" s="22">
        <f t="shared" si="3"/>
        <v>0</v>
      </c>
      <c r="Y18" s="24">
        <f>(S18-U18-V18)/E18</f>
        <v>0.875</v>
      </c>
      <c r="Z18" s="22"/>
      <c r="AA18" s="25">
        <v>6</v>
      </c>
      <c r="AB18" s="21">
        <v>0</v>
      </c>
    </row>
    <row r="19" spans="1:28" ht="34.5" customHeight="1" thickBot="1" thickTop="1">
      <c r="A19" s="5" t="s">
        <v>21</v>
      </c>
      <c r="B19" s="21">
        <v>4</v>
      </c>
      <c r="C19" s="21">
        <v>1</v>
      </c>
      <c r="D19" s="21">
        <f t="shared" si="5"/>
        <v>5</v>
      </c>
      <c r="E19" s="21">
        <v>3</v>
      </c>
      <c r="F19" s="21">
        <v>0</v>
      </c>
      <c r="G19" s="21">
        <v>2</v>
      </c>
      <c r="H19" s="21">
        <v>0</v>
      </c>
      <c r="I19" s="22">
        <f>G19/E19</f>
        <v>0.6666666666666666</v>
      </c>
      <c r="J19" s="10"/>
      <c r="K19" s="23">
        <f t="shared" si="6"/>
        <v>1</v>
      </c>
      <c r="L19" s="23">
        <f t="shared" si="6"/>
        <v>0</v>
      </c>
      <c r="M19" s="21">
        <v>0</v>
      </c>
      <c r="N19" s="21">
        <v>0</v>
      </c>
      <c r="O19" s="21">
        <v>0</v>
      </c>
      <c r="P19" s="21">
        <v>0</v>
      </c>
      <c r="Q19" s="21"/>
      <c r="R19" s="21"/>
      <c r="S19" s="21">
        <f t="shared" si="1"/>
        <v>2</v>
      </c>
      <c r="T19" s="21">
        <v>0</v>
      </c>
      <c r="U19" s="21"/>
      <c r="V19" s="21"/>
      <c r="W19" s="24">
        <f t="shared" si="2"/>
        <v>0.5</v>
      </c>
      <c r="X19" s="22">
        <f t="shared" si="3"/>
        <v>0</v>
      </c>
      <c r="Y19" s="24">
        <f>(S19-U19-V19)/E19</f>
        <v>0.6666666666666666</v>
      </c>
      <c r="Z19" s="22"/>
      <c r="AA19" s="21">
        <v>2</v>
      </c>
      <c r="AB19" s="21">
        <v>0</v>
      </c>
    </row>
    <row r="20" spans="1:29" ht="34.5" customHeight="1" thickBot="1" thickTop="1">
      <c r="A20" s="5" t="s">
        <v>0</v>
      </c>
      <c r="B20" s="27">
        <v>19</v>
      </c>
      <c r="C20" s="27">
        <v>1</v>
      </c>
      <c r="D20" s="21">
        <f t="shared" si="5"/>
        <v>20</v>
      </c>
      <c r="E20" s="53">
        <v>51</v>
      </c>
      <c r="F20" s="53">
        <v>2</v>
      </c>
      <c r="G20" s="27">
        <v>11</v>
      </c>
      <c r="H20" s="27">
        <v>0</v>
      </c>
      <c r="I20" s="22">
        <f aca="true" t="shared" si="7" ref="I20:I29">G20/B20</f>
        <v>0.5789473684210527</v>
      </c>
      <c r="J20" s="10"/>
      <c r="K20" s="28">
        <v>8</v>
      </c>
      <c r="L20" s="28">
        <v>0</v>
      </c>
      <c r="M20" s="56">
        <v>142</v>
      </c>
      <c r="N20" s="53">
        <v>0</v>
      </c>
      <c r="O20" s="21">
        <v>8</v>
      </c>
      <c r="P20" s="21">
        <v>0</v>
      </c>
      <c r="Q20" s="21">
        <v>41</v>
      </c>
      <c r="R20" s="21"/>
      <c r="S20" s="21">
        <f t="shared" si="1"/>
        <v>19</v>
      </c>
      <c r="T20" s="21">
        <v>0</v>
      </c>
      <c r="U20" s="21"/>
      <c r="V20" s="25"/>
      <c r="W20" s="24">
        <f t="shared" si="2"/>
        <v>1</v>
      </c>
      <c r="X20" s="64">
        <v>0.4</v>
      </c>
      <c r="Y20" s="24">
        <v>0.9474</v>
      </c>
      <c r="Z20" s="64">
        <v>1</v>
      </c>
      <c r="AA20" s="25">
        <v>18</v>
      </c>
      <c r="AB20" s="21">
        <v>0</v>
      </c>
      <c r="AC20" s="39"/>
    </row>
    <row r="21" spans="1:28" ht="34.5" customHeight="1" thickBot="1" thickTop="1">
      <c r="A21" s="5" t="s">
        <v>1</v>
      </c>
      <c r="B21" s="21">
        <v>8</v>
      </c>
      <c r="C21" s="21">
        <v>1</v>
      </c>
      <c r="D21" s="21">
        <f t="shared" si="5"/>
        <v>9</v>
      </c>
      <c r="E21" s="54"/>
      <c r="F21" s="54"/>
      <c r="G21" s="21">
        <v>8</v>
      </c>
      <c r="H21" s="21">
        <v>0</v>
      </c>
      <c r="I21" s="22">
        <f t="shared" si="7"/>
        <v>1</v>
      </c>
      <c r="J21" s="10"/>
      <c r="K21" s="23">
        <v>0</v>
      </c>
      <c r="L21" s="23">
        <v>0</v>
      </c>
      <c r="M21" s="56"/>
      <c r="N21" s="56"/>
      <c r="O21" s="21">
        <v>0</v>
      </c>
      <c r="P21" s="21">
        <v>0</v>
      </c>
      <c r="Q21" s="21">
        <v>0</v>
      </c>
      <c r="R21" s="21"/>
      <c r="S21" s="21">
        <f t="shared" si="1"/>
        <v>8</v>
      </c>
      <c r="T21" s="21">
        <v>0</v>
      </c>
      <c r="U21" s="21"/>
      <c r="V21" s="21"/>
      <c r="W21" s="24">
        <f t="shared" si="2"/>
        <v>1</v>
      </c>
      <c r="X21" s="65"/>
      <c r="Y21" s="24">
        <v>1</v>
      </c>
      <c r="Z21" s="65"/>
      <c r="AA21" s="21">
        <v>8</v>
      </c>
      <c r="AB21" s="21">
        <v>0</v>
      </c>
    </row>
    <row r="22" spans="1:28" ht="34.5" customHeight="1" thickBot="1" thickTop="1">
      <c r="A22" s="5" t="s">
        <v>2</v>
      </c>
      <c r="B22" s="21">
        <v>10</v>
      </c>
      <c r="C22" s="21">
        <v>1</v>
      </c>
      <c r="D22" s="21">
        <f t="shared" si="5"/>
        <v>11</v>
      </c>
      <c r="E22" s="54"/>
      <c r="F22" s="54"/>
      <c r="G22" s="21">
        <v>7</v>
      </c>
      <c r="H22" s="21">
        <v>0</v>
      </c>
      <c r="I22" s="22">
        <f t="shared" si="7"/>
        <v>0.7</v>
      </c>
      <c r="J22" s="10"/>
      <c r="K22" s="23">
        <v>3</v>
      </c>
      <c r="L22" s="23">
        <v>0</v>
      </c>
      <c r="M22" s="56"/>
      <c r="N22" s="56"/>
      <c r="O22" s="21">
        <v>3</v>
      </c>
      <c r="P22" s="21">
        <v>0</v>
      </c>
      <c r="Q22" s="21">
        <v>35</v>
      </c>
      <c r="R22" s="21"/>
      <c r="S22" s="21">
        <f t="shared" si="1"/>
        <v>10</v>
      </c>
      <c r="T22" s="21">
        <v>0</v>
      </c>
      <c r="U22" s="21"/>
      <c r="V22" s="25"/>
      <c r="W22" s="24">
        <f t="shared" si="2"/>
        <v>1</v>
      </c>
      <c r="X22" s="65"/>
      <c r="Y22" s="24">
        <v>1</v>
      </c>
      <c r="Z22" s="65"/>
      <c r="AA22" s="21">
        <v>10</v>
      </c>
      <c r="AB22" s="21">
        <v>0</v>
      </c>
    </row>
    <row r="23" spans="1:28" ht="34.5" customHeight="1" thickBot="1" thickTop="1">
      <c r="A23" s="5" t="s">
        <v>36</v>
      </c>
      <c r="B23" s="21">
        <v>14</v>
      </c>
      <c r="C23" s="21">
        <v>1</v>
      </c>
      <c r="D23" s="21">
        <f>B23+C23</f>
        <v>15</v>
      </c>
      <c r="E23" s="54"/>
      <c r="F23" s="54"/>
      <c r="G23" s="21">
        <v>11</v>
      </c>
      <c r="H23" s="21">
        <v>1</v>
      </c>
      <c r="I23" s="22">
        <f>G23/B23</f>
        <v>0.7857142857142857</v>
      </c>
      <c r="J23" s="10">
        <v>1</v>
      </c>
      <c r="K23" s="23">
        <v>0</v>
      </c>
      <c r="L23" s="23">
        <v>0</v>
      </c>
      <c r="M23" s="56"/>
      <c r="N23" s="56"/>
      <c r="O23" s="21">
        <v>3</v>
      </c>
      <c r="P23" s="21">
        <v>0</v>
      </c>
      <c r="Q23" s="21"/>
      <c r="R23" s="21"/>
      <c r="S23" s="21">
        <f t="shared" si="1"/>
        <v>14</v>
      </c>
      <c r="T23" s="21">
        <v>1</v>
      </c>
      <c r="U23" s="25">
        <v>1</v>
      </c>
      <c r="V23" s="25"/>
      <c r="W23" s="24">
        <f t="shared" si="2"/>
        <v>0.9285714285714286</v>
      </c>
      <c r="X23" s="65"/>
      <c r="Y23" s="24">
        <v>1</v>
      </c>
      <c r="Z23" s="65"/>
      <c r="AA23" s="21">
        <v>13</v>
      </c>
      <c r="AB23" s="21">
        <v>1</v>
      </c>
    </row>
    <row r="24" spans="1:28" ht="34.5" customHeight="1" thickBot="1" thickTop="1">
      <c r="A24" s="5" t="s">
        <v>52</v>
      </c>
      <c r="B24" s="21">
        <v>3</v>
      </c>
      <c r="C24" s="21">
        <v>1</v>
      </c>
      <c r="D24" s="21">
        <f>B24+C24</f>
        <v>4</v>
      </c>
      <c r="E24" s="55"/>
      <c r="F24" s="55"/>
      <c r="G24" s="21">
        <v>0</v>
      </c>
      <c r="H24" s="21">
        <v>1</v>
      </c>
      <c r="I24" s="22">
        <f>G24/B24</f>
        <v>0</v>
      </c>
      <c r="J24" s="10">
        <v>1</v>
      </c>
      <c r="K24" s="23">
        <v>3</v>
      </c>
      <c r="L24" s="23">
        <v>0</v>
      </c>
      <c r="M24" s="57"/>
      <c r="N24" s="57"/>
      <c r="O24" s="21">
        <v>1</v>
      </c>
      <c r="P24" s="21">
        <v>0</v>
      </c>
      <c r="Q24" s="21">
        <v>16</v>
      </c>
      <c r="R24" s="21"/>
      <c r="S24" s="21">
        <f t="shared" si="1"/>
        <v>1</v>
      </c>
      <c r="T24" s="21">
        <v>1</v>
      </c>
      <c r="U24" s="21"/>
      <c r="V24" s="25"/>
      <c r="W24" s="24">
        <f t="shared" si="2"/>
        <v>0.3333333333333333</v>
      </c>
      <c r="X24" s="66"/>
      <c r="Y24" s="24">
        <v>0.3333</v>
      </c>
      <c r="Z24" s="66"/>
      <c r="AA24" s="21">
        <v>1</v>
      </c>
      <c r="AB24" s="21">
        <v>1</v>
      </c>
    </row>
    <row r="25" spans="1:28" ht="34.5" customHeight="1" thickBot="1" thickTop="1">
      <c r="A25" s="5" t="s">
        <v>45</v>
      </c>
      <c r="B25" s="21">
        <v>2</v>
      </c>
      <c r="C25" s="21">
        <v>1</v>
      </c>
      <c r="D25" s="21">
        <f>B25+C25</f>
        <v>3</v>
      </c>
      <c r="E25" s="21">
        <v>2</v>
      </c>
      <c r="F25" s="21">
        <v>0</v>
      </c>
      <c r="G25" s="21">
        <v>1</v>
      </c>
      <c r="H25" s="21">
        <v>0</v>
      </c>
      <c r="I25" s="22">
        <f>G25/E25</f>
        <v>0.5</v>
      </c>
      <c r="J25" s="10"/>
      <c r="K25" s="23">
        <f>E25-G25</f>
        <v>1</v>
      </c>
      <c r="L25" s="23">
        <f>F25-H25</f>
        <v>0</v>
      </c>
      <c r="M25" s="21">
        <v>9</v>
      </c>
      <c r="N25" s="21">
        <v>0</v>
      </c>
      <c r="O25" s="21">
        <v>1</v>
      </c>
      <c r="P25" s="21">
        <v>0</v>
      </c>
      <c r="Q25" s="21">
        <v>1</v>
      </c>
      <c r="R25" s="21"/>
      <c r="S25" s="21">
        <f>G25+O25</f>
        <v>2</v>
      </c>
      <c r="T25" s="21">
        <v>0</v>
      </c>
      <c r="U25" s="21"/>
      <c r="V25" s="21"/>
      <c r="W25" s="24">
        <f>(S25-U25-V25)/B25</f>
        <v>1</v>
      </c>
      <c r="X25" s="22">
        <f>T25/C25</f>
        <v>0</v>
      </c>
      <c r="Y25" s="24">
        <f>(S25-U25-V25)/E25</f>
        <v>1</v>
      </c>
      <c r="Z25" s="22"/>
      <c r="AA25" s="21">
        <f>O25+W25</f>
        <v>2</v>
      </c>
      <c r="AB25" s="21">
        <v>0</v>
      </c>
    </row>
    <row r="26" spans="1:28" ht="34.5" customHeight="1" thickBot="1" thickTop="1">
      <c r="A26" s="5" t="s">
        <v>3</v>
      </c>
      <c r="B26" s="21">
        <v>7</v>
      </c>
      <c r="C26" s="21">
        <v>1</v>
      </c>
      <c r="D26" s="21">
        <f t="shared" si="5"/>
        <v>8</v>
      </c>
      <c r="E26" s="26"/>
      <c r="F26" s="26"/>
      <c r="G26" s="21">
        <v>4</v>
      </c>
      <c r="H26" s="21">
        <v>0</v>
      </c>
      <c r="I26" s="22">
        <f t="shared" si="7"/>
        <v>0.5714285714285714</v>
      </c>
      <c r="J26" s="10"/>
      <c r="K26" s="23">
        <v>3</v>
      </c>
      <c r="L26" s="23">
        <v>0</v>
      </c>
      <c r="M26" s="53">
        <v>40</v>
      </c>
      <c r="N26" s="53">
        <v>0</v>
      </c>
      <c r="O26" s="21">
        <v>3</v>
      </c>
      <c r="P26" s="21">
        <v>0</v>
      </c>
      <c r="Q26" s="21">
        <v>6</v>
      </c>
      <c r="R26" s="21"/>
      <c r="S26" s="21">
        <f t="shared" si="1"/>
        <v>7</v>
      </c>
      <c r="T26" s="21">
        <v>0</v>
      </c>
      <c r="U26" s="21"/>
      <c r="V26" s="21"/>
      <c r="W26" s="24">
        <f t="shared" si="2"/>
        <v>1</v>
      </c>
      <c r="X26" s="64">
        <v>0</v>
      </c>
      <c r="Y26" s="24">
        <v>1</v>
      </c>
      <c r="Z26" s="64"/>
      <c r="AA26" s="21">
        <v>7</v>
      </c>
      <c r="AB26" s="21">
        <v>0</v>
      </c>
    </row>
    <row r="27" spans="1:28" ht="34.5" customHeight="1" thickBot="1" thickTop="1">
      <c r="A27" s="5" t="s">
        <v>4</v>
      </c>
      <c r="B27" s="21">
        <v>7</v>
      </c>
      <c r="C27" s="21">
        <v>1</v>
      </c>
      <c r="D27" s="21">
        <f t="shared" si="5"/>
        <v>8</v>
      </c>
      <c r="E27" s="29">
        <v>19</v>
      </c>
      <c r="F27" s="29">
        <v>0</v>
      </c>
      <c r="G27" s="21">
        <v>7</v>
      </c>
      <c r="H27" s="21">
        <v>0</v>
      </c>
      <c r="I27" s="22">
        <f t="shared" si="7"/>
        <v>1</v>
      </c>
      <c r="J27" s="10"/>
      <c r="K27" s="23">
        <v>1</v>
      </c>
      <c r="L27" s="23">
        <v>0</v>
      </c>
      <c r="M27" s="56"/>
      <c r="N27" s="56"/>
      <c r="O27" s="21">
        <v>0</v>
      </c>
      <c r="P27" s="21">
        <v>0</v>
      </c>
      <c r="Q27" s="21">
        <v>9</v>
      </c>
      <c r="R27" s="21"/>
      <c r="S27" s="21">
        <f t="shared" si="1"/>
        <v>7</v>
      </c>
      <c r="T27" s="21">
        <v>0</v>
      </c>
      <c r="U27" s="21"/>
      <c r="V27" s="21"/>
      <c r="W27" s="24">
        <f t="shared" si="2"/>
        <v>1</v>
      </c>
      <c r="X27" s="65"/>
      <c r="Y27" s="24">
        <v>1</v>
      </c>
      <c r="Z27" s="65"/>
      <c r="AA27" s="21">
        <v>7</v>
      </c>
      <c r="AB27" s="21">
        <v>0</v>
      </c>
    </row>
    <row r="28" spans="1:29" ht="34.5" customHeight="1" thickBot="1" thickTop="1">
      <c r="A28" s="5" t="s">
        <v>5</v>
      </c>
      <c r="B28" s="21">
        <v>5</v>
      </c>
      <c r="C28" s="21">
        <v>1</v>
      </c>
      <c r="D28" s="21">
        <f t="shared" si="5"/>
        <v>6</v>
      </c>
      <c r="E28" s="27"/>
      <c r="F28" s="27"/>
      <c r="G28" s="21">
        <v>1</v>
      </c>
      <c r="H28" s="21">
        <v>0</v>
      </c>
      <c r="I28" s="22">
        <f t="shared" si="7"/>
        <v>0.2</v>
      </c>
      <c r="J28" s="10"/>
      <c r="K28" s="23">
        <v>4</v>
      </c>
      <c r="L28" s="23">
        <f>F28-H28</f>
        <v>0</v>
      </c>
      <c r="M28" s="57"/>
      <c r="N28" s="57"/>
      <c r="O28" s="21">
        <v>4</v>
      </c>
      <c r="P28" s="21">
        <v>0</v>
      </c>
      <c r="Q28" s="21">
        <v>15</v>
      </c>
      <c r="R28" s="21"/>
      <c r="S28" s="21">
        <f t="shared" si="1"/>
        <v>5</v>
      </c>
      <c r="T28" s="21">
        <v>0</v>
      </c>
      <c r="U28" s="21"/>
      <c r="V28" s="25"/>
      <c r="W28" s="24">
        <f t="shared" si="2"/>
        <v>1</v>
      </c>
      <c r="X28" s="66"/>
      <c r="Y28" s="24">
        <v>0.8</v>
      </c>
      <c r="Z28" s="66"/>
      <c r="AA28" s="21">
        <f>O28+W28</f>
        <v>5</v>
      </c>
      <c r="AB28" s="21">
        <v>0</v>
      </c>
      <c r="AC28" s="39"/>
    </row>
    <row r="29" spans="1:31" ht="34.5" customHeight="1" thickBot="1" thickTop="1">
      <c r="A29" s="38" t="s">
        <v>48</v>
      </c>
      <c r="B29" s="26">
        <v>3</v>
      </c>
      <c r="C29" s="26">
        <v>1</v>
      </c>
      <c r="D29" s="26">
        <f t="shared" si="5"/>
        <v>4</v>
      </c>
      <c r="E29" s="21">
        <v>3</v>
      </c>
      <c r="F29" s="21">
        <v>0</v>
      </c>
      <c r="G29" s="21">
        <v>2</v>
      </c>
      <c r="H29" s="21">
        <v>0</v>
      </c>
      <c r="I29" s="22">
        <f t="shared" si="7"/>
        <v>0.6666666666666666</v>
      </c>
      <c r="J29" s="21"/>
      <c r="K29" s="23">
        <f>E29-G29</f>
        <v>1</v>
      </c>
      <c r="L29" s="22"/>
      <c r="M29" s="21">
        <v>2</v>
      </c>
      <c r="N29" s="23">
        <v>0</v>
      </c>
      <c r="O29" s="23">
        <v>1</v>
      </c>
      <c r="P29" s="21">
        <v>0</v>
      </c>
      <c r="Q29" s="21">
        <v>1</v>
      </c>
      <c r="R29" s="21"/>
      <c r="S29" s="21">
        <f>G29+O29</f>
        <v>3</v>
      </c>
      <c r="T29" s="21">
        <v>0</v>
      </c>
      <c r="U29" s="21"/>
      <c r="V29" s="21"/>
      <c r="W29" s="24">
        <f t="shared" si="2"/>
        <v>1</v>
      </c>
      <c r="X29" s="22">
        <f>T29/C29</f>
        <v>0</v>
      </c>
      <c r="Y29" s="24">
        <f>(S29-U29-V29)/E29</f>
        <v>1</v>
      </c>
      <c r="Z29" s="24"/>
      <c r="AA29" s="21">
        <v>3</v>
      </c>
      <c r="AB29" s="21">
        <v>0</v>
      </c>
      <c r="AC29" s="40"/>
      <c r="AD29" s="41"/>
      <c r="AE29" s="41"/>
    </row>
    <row r="30" spans="1:28" ht="34.5" customHeight="1" thickBot="1" thickTop="1">
      <c r="A30" s="16" t="s">
        <v>10</v>
      </c>
      <c r="B30" s="30">
        <f aca="true" t="shared" si="8" ref="B30:H30">SUM(B6:B29)</f>
        <v>177</v>
      </c>
      <c r="C30" s="30">
        <f t="shared" si="8"/>
        <v>24</v>
      </c>
      <c r="D30" s="30">
        <f t="shared" si="8"/>
        <v>201</v>
      </c>
      <c r="E30" s="30">
        <f t="shared" si="8"/>
        <v>172</v>
      </c>
      <c r="F30" s="30">
        <f t="shared" si="8"/>
        <v>4</v>
      </c>
      <c r="G30" s="30">
        <f t="shared" si="8"/>
        <v>105</v>
      </c>
      <c r="H30" s="30">
        <f t="shared" si="8"/>
        <v>4</v>
      </c>
      <c r="I30" s="31">
        <f>G30/E30</f>
        <v>0.6104651162790697</v>
      </c>
      <c r="J30" s="11">
        <f>H30/F30</f>
        <v>1</v>
      </c>
      <c r="K30" s="32">
        <f>SUM(K6:K29)</f>
        <v>69</v>
      </c>
      <c r="L30" s="32">
        <f>SUM(L6:L29)</f>
        <v>0</v>
      </c>
      <c r="M30" s="30">
        <f>SUM(M6:M29)</f>
        <v>419</v>
      </c>
      <c r="N30" s="30">
        <f>SUM(N6:N28)</f>
        <v>0</v>
      </c>
      <c r="O30" s="30">
        <f>SUM(O6:O29)</f>
        <v>61</v>
      </c>
      <c r="P30" s="30">
        <f>SUM(P6:P29)</f>
        <v>0</v>
      </c>
      <c r="Q30" s="30"/>
      <c r="R30" s="30"/>
      <c r="S30" s="30">
        <f>SUM(S6:S29)</f>
        <v>167</v>
      </c>
      <c r="T30" s="30">
        <f>SUM(T6:T29)</f>
        <v>4</v>
      </c>
      <c r="U30" s="30">
        <f>SUM(U6:U29)</f>
        <v>1</v>
      </c>
      <c r="V30" s="30">
        <f>SUM(V6:V29)</f>
        <v>2</v>
      </c>
      <c r="W30" s="31">
        <f t="shared" si="2"/>
        <v>0.9265536723163842</v>
      </c>
      <c r="X30" s="31">
        <f>T30/C30</f>
        <v>0.16666666666666666</v>
      </c>
      <c r="Y30" s="31">
        <f>(S30-U30-V30)/E30</f>
        <v>0.9534883720930233</v>
      </c>
      <c r="Z30" s="31">
        <v>1</v>
      </c>
      <c r="AA30" s="48">
        <v>161</v>
      </c>
      <c r="AB30" s="44">
        <f>SUM(AB6:AB28)</f>
        <v>4</v>
      </c>
    </row>
    <row r="31" spans="1:28" ht="34.5" customHeight="1" thickTop="1">
      <c r="A31" s="74"/>
      <c r="B31" s="68" t="s">
        <v>40</v>
      </c>
      <c r="C31" s="68"/>
      <c r="D31" s="68"/>
      <c r="E31" s="67" t="s">
        <v>24</v>
      </c>
      <c r="F31" s="67"/>
      <c r="G31" s="67" t="s">
        <v>25</v>
      </c>
      <c r="H31" s="67"/>
      <c r="I31" s="73" t="s">
        <v>41</v>
      </c>
      <c r="J31" s="73"/>
      <c r="K31" s="58" t="s">
        <v>26</v>
      </c>
      <c r="L31" s="58"/>
      <c r="M31" s="49" t="s">
        <v>27</v>
      </c>
      <c r="N31" s="50"/>
      <c r="O31" s="49" t="s">
        <v>28</v>
      </c>
      <c r="P31" s="50"/>
      <c r="Q31" s="49" t="s">
        <v>29</v>
      </c>
      <c r="R31" s="50"/>
      <c r="S31" s="67" t="s">
        <v>46</v>
      </c>
      <c r="T31" s="67"/>
      <c r="U31" s="78" t="s">
        <v>30</v>
      </c>
      <c r="V31" s="79"/>
      <c r="W31" s="67" t="s">
        <v>33</v>
      </c>
      <c r="X31" s="67"/>
      <c r="Y31" s="67" t="s">
        <v>34</v>
      </c>
      <c r="Z31" s="67"/>
      <c r="AA31" s="76" t="s">
        <v>42</v>
      </c>
      <c r="AB31" s="77"/>
    </row>
    <row r="32" spans="1:28" ht="34.5" customHeight="1">
      <c r="A32" s="74"/>
      <c r="B32" s="1" t="s">
        <v>9</v>
      </c>
      <c r="C32" s="1" t="s">
        <v>8</v>
      </c>
      <c r="D32" s="1" t="s">
        <v>6</v>
      </c>
      <c r="E32" s="1" t="s">
        <v>9</v>
      </c>
      <c r="F32" s="1" t="s">
        <v>8</v>
      </c>
      <c r="G32" s="1" t="s">
        <v>9</v>
      </c>
      <c r="H32" s="1" t="s">
        <v>8</v>
      </c>
      <c r="I32" s="7" t="s">
        <v>9</v>
      </c>
      <c r="J32" s="7" t="s">
        <v>8</v>
      </c>
      <c r="K32" s="19" t="s">
        <v>9</v>
      </c>
      <c r="L32" s="19" t="s">
        <v>8</v>
      </c>
      <c r="M32" s="7" t="s">
        <v>9</v>
      </c>
      <c r="N32" s="7" t="s">
        <v>8</v>
      </c>
      <c r="O32" s="7" t="s">
        <v>9</v>
      </c>
      <c r="P32" s="7" t="s">
        <v>8</v>
      </c>
      <c r="Q32" s="7" t="s">
        <v>9</v>
      </c>
      <c r="R32" s="7" t="s">
        <v>8</v>
      </c>
      <c r="S32" s="1" t="s">
        <v>9</v>
      </c>
      <c r="T32" s="1" t="s">
        <v>8</v>
      </c>
      <c r="U32" s="1" t="s">
        <v>31</v>
      </c>
      <c r="V32" s="1" t="s">
        <v>32</v>
      </c>
      <c r="W32" s="6" t="s">
        <v>9</v>
      </c>
      <c r="X32" s="6" t="s">
        <v>8</v>
      </c>
      <c r="Y32" s="6" t="s">
        <v>9</v>
      </c>
      <c r="Z32" s="6" t="s">
        <v>8</v>
      </c>
      <c r="AA32" s="42" t="s">
        <v>9</v>
      </c>
      <c r="AB32" s="42" t="s">
        <v>8</v>
      </c>
    </row>
    <row r="33" spans="1:28" ht="34.5" customHeight="1" thickBot="1">
      <c r="A33" s="5" t="s">
        <v>37</v>
      </c>
      <c r="B33" s="21">
        <v>40</v>
      </c>
      <c r="C33" s="21">
        <v>0</v>
      </c>
      <c r="D33" s="21">
        <f>B33+C33</f>
        <v>40</v>
      </c>
      <c r="E33" s="21">
        <v>20</v>
      </c>
      <c r="F33" s="21">
        <v>0</v>
      </c>
      <c r="G33" s="21">
        <v>17</v>
      </c>
      <c r="H33" s="21">
        <v>0</v>
      </c>
      <c r="I33" s="22">
        <f>G33/E33</f>
        <v>0.85</v>
      </c>
      <c r="J33" s="10"/>
      <c r="K33" s="28">
        <f>E33-G33</f>
        <v>3</v>
      </c>
      <c r="L33" s="28">
        <f>F33-H33</f>
        <v>0</v>
      </c>
      <c r="M33" s="27">
        <v>0</v>
      </c>
      <c r="N33" s="27">
        <v>0</v>
      </c>
      <c r="O33" s="27">
        <v>0</v>
      </c>
      <c r="P33" s="27">
        <v>0</v>
      </c>
      <c r="Q33" s="27"/>
      <c r="R33" s="27"/>
      <c r="S33" s="21">
        <f>G33+O33</f>
        <v>17</v>
      </c>
      <c r="T33" s="21">
        <v>0</v>
      </c>
      <c r="U33" s="25">
        <v>3</v>
      </c>
      <c r="V33" s="25"/>
      <c r="W33" s="24">
        <f>(S33-U33-V33)/B33</f>
        <v>0.35</v>
      </c>
      <c r="X33" s="24"/>
      <c r="Y33" s="24">
        <f>(S33-U33-V33)/E33</f>
        <v>0.7</v>
      </c>
      <c r="Z33" s="24"/>
      <c r="AA33" s="43">
        <v>14</v>
      </c>
      <c r="AB33" s="43">
        <v>0</v>
      </c>
    </row>
    <row r="34" spans="1:28" ht="34.5" customHeight="1" thickBot="1" thickTop="1">
      <c r="A34" s="5" t="s">
        <v>38</v>
      </c>
      <c r="B34" s="21">
        <v>45</v>
      </c>
      <c r="C34" s="21">
        <v>0</v>
      </c>
      <c r="D34" s="21">
        <f>B34+C34</f>
        <v>45</v>
      </c>
      <c r="E34" s="21">
        <v>45</v>
      </c>
      <c r="F34" s="21">
        <v>0</v>
      </c>
      <c r="G34" s="21">
        <v>33</v>
      </c>
      <c r="H34" s="21">
        <v>0</v>
      </c>
      <c r="I34" s="22">
        <f>G34/E34</f>
        <v>0.7333333333333333</v>
      </c>
      <c r="J34" s="10"/>
      <c r="K34" s="28">
        <f>E34-G34</f>
        <v>12</v>
      </c>
      <c r="L34" s="28">
        <f>F34-H34</f>
        <v>0</v>
      </c>
      <c r="M34" s="27">
        <v>9</v>
      </c>
      <c r="N34" s="27">
        <v>0</v>
      </c>
      <c r="O34" s="27">
        <v>7</v>
      </c>
      <c r="P34" s="27">
        <v>0</v>
      </c>
      <c r="Q34" s="27">
        <v>9</v>
      </c>
      <c r="R34" s="27"/>
      <c r="S34" s="21">
        <f>G34+O34</f>
        <v>40</v>
      </c>
      <c r="T34" s="21">
        <v>0</v>
      </c>
      <c r="U34" s="25">
        <v>3</v>
      </c>
      <c r="V34" s="25">
        <v>3</v>
      </c>
      <c r="W34" s="24">
        <f>(S34-U34-V34)/B34</f>
        <v>0.7555555555555555</v>
      </c>
      <c r="X34" s="24"/>
      <c r="Y34" s="24">
        <f>(S34-U34-V34)/E34</f>
        <v>0.7555555555555555</v>
      </c>
      <c r="Z34" s="24"/>
      <c r="AA34" s="43">
        <v>34</v>
      </c>
      <c r="AB34" s="43">
        <v>0</v>
      </c>
    </row>
    <row r="35" spans="1:28" ht="34.5" customHeight="1" thickBot="1" thickTop="1">
      <c r="A35" s="16" t="s">
        <v>11</v>
      </c>
      <c r="B35" s="30">
        <f aca="true" t="shared" si="9" ref="B35:H35">SUM(B33:B34)</f>
        <v>85</v>
      </c>
      <c r="C35" s="30">
        <f t="shared" si="9"/>
        <v>0</v>
      </c>
      <c r="D35" s="30">
        <f t="shared" si="9"/>
        <v>85</v>
      </c>
      <c r="E35" s="30">
        <f t="shared" si="9"/>
        <v>65</v>
      </c>
      <c r="F35" s="30">
        <f t="shared" si="9"/>
        <v>0</v>
      </c>
      <c r="G35" s="30">
        <f t="shared" si="9"/>
        <v>50</v>
      </c>
      <c r="H35" s="30">
        <f t="shared" si="9"/>
        <v>0</v>
      </c>
      <c r="I35" s="31">
        <f>G35/E35</f>
        <v>0.7692307692307693</v>
      </c>
      <c r="J35" s="11"/>
      <c r="K35" s="32">
        <f aca="true" t="shared" si="10" ref="K35:P35">SUM(K33:K34)</f>
        <v>15</v>
      </c>
      <c r="L35" s="32">
        <f t="shared" si="10"/>
        <v>0</v>
      </c>
      <c r="M35" s="30">
        <f t="shared" si="10"/>
        <v>9</v>
      </c>
      <c r="N35" s="30">
        <f t="shared" si="10"/>
        <v>0</v>
      </c>
      <c r="O35" s="30">
        <f t="shared" si="10"/>
        <v>7</v>
      </c>
      <c r="P35" s="30">
        <f t="shared" si="10"/>
        <v>0</v>
      </c>
      <c r="Q35" s="30"/>
      <c r="R35" s="30"/>
      <c r="S35" s="30">
        <f>SUM(S33:S34)</f>
        <v>57</v>
      </c>
      <c r="T35" s="30">
        <f>SUM(T33:T34)</f>
        <v>0</v>
      </c>
      <c r="U35" s="30">
        <f>SUM(U33:U34)</f>
        <v>6</v>
      </c>
      <c r="V35" s="30">
        <f>SUM(V33:V34)</f>
        <v>3</v>
      </c>
      <c r="W35" s="31">
        <f>(S35-U35-V35)/B35</f>
        <v>0.5647058823529412</v>
      </c>
      <c r="X35" s="31"/>
      <c r="Y35" s="31">
        <f>(S35-U35-V35)/E35</f>
        <v>0.7384615384615385</v>
      </c>
      <c r="Z35" s="31"/>
      <c r="AA35" s="44">
        <f>SUM(AA33:AA34)</f>
        <v>48</v>
      </c>
      <c r="AB35" s="44">
        <f>SUM(AB33:AB34)</f>
        <v>0</v>
      </c>
    </row>
    <row r="36" spans="1:28" ht="34.5" customHeight="1" thickBot="1" thickTop="1">
      <c r="A36" s="17" t="s">
        <v>12</v>
      </c>
      <c r="B36" s="33">
        <f aca="true" t="shared" si="11" ref="B36:H36">B30+B35</f>
        <v>262</v>
      </c>
      <c r="C36" s="33">
        <f t="shared" si="11"/>
        <v>24</v>
      </c>
      <c r="D36" s="33">
        <f t="shared" si="11"/>
        <v>286</v>
      </c>
      <c r="E36" s="33">
        <f t="shared" si="11"/>
        <v>237</v>
      </c>
      <c r="F36" s="33">
        <f t="shared" si="11"/>
        <v>4</v>
      </c>
      <c r="G36" s="33">
        <f t="shared" si="11"/>
        <v>155</v>
      </c>
      <c r="H36" s="33">
        <f t="shared" si="11"/>
        <v>4</v>
      </c>
      <c r="I36" s="34">
        <f>G36/E36</f>
        <v>0.6540084388185654</v>
      </c>
      <c r="J36" s="18">
        <f>H36/F36</f>
        <v>1</v>
      </c>
      <c r="K36" s="35">
        <f aca="true" t="shared" si="12" ref="K36:P36">K30+K35</f>
        <v>84</v>
      </c>
      <c r="L36" s="35">
        <f t="shared" si="12"/>
        <v>0</v>
      </c>
      <c r="M36" s="35">
        <f t="shared" si="12"/>
        <v>428</v>
      </c>
      <c r="N36" s="35">
        <f t="shared" si="12"/>
        <v>0</v>
      </c>
      <c r="O36" s="35">
        <f t="shared" si="12"/>
        <v>68</v>
      </c>
      <c r="P36" s="35">
        <f t="shared" si="12"/>
        <v>0</v>
      </c>
      <c r="Q36" s="33"/>
      <c r="R36" s="33"/>
      <c r="S36" s="33">
        <f>S30+S35</f>
        <v>224</v>
      </c>
      <c r="T36" s="33">
        <f>T30+T35</f>
        <v>4</v>
      </c>
      <c r="U36" s="33">
        <f>U30+U35</f>
        <v>7</v>
      </c>
      <c r="V36" s="33">
        <f>V30+V35</f>
        <v>5</v>
      </c>
      <c r="W36" s="36">
        <f>(S36-U36-V36)/B36</f>
        <v>0.8091603053435115</v>
      </c>
      <c r="X36" s="36">
        <f>T36/C36</f>
        <v>0.16666666666666666</v>
      </c>
      <c r="Y36" s="36">
        <f>(S36-U36-V36)/E36</f>
        <v>0.8945147679324894</v>
      </c>
      <c r="Z36" s="36">
        <v>1</v>
      </c>
      <c r="AA36" s="45">
        <f>AA30+AA35</f>
        <v>209</v>
      </c>
      <c r="AB36" s="45">
        <f>AB30+AB35</f>
        <v>4</v>
      </c>
    </row>
    <row r="37" spans="1:28" ht="34.5" customHeight="1" thickTop="1">
      <c r="A37" s="59" t="s">
        <v>39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AA37" s="46"/>
      <c r="AB37" s="46"/>
    </row>
    <row r="38" spans="1:28" ht="54" customHeight="1">
      <c r="A38" s="51" t="s">
        <v>54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20"/>
      <c r="T38" s="20"/>
      <c r="U38" s="20"/>
      <c r="V38" s="20"/>
      <c r="W38" s="20"/>
      <c r="X38" s="20"/>
      <c r="AA38" s="46"/>
      <c r="AB38" s="46"/>
    </row>
    <row r="39" spans="10:15" ht="34.5" customHeight="1">
      <c r="J39" s="61" t="s">
        <v>51</v>
      </c>
      <c r="K39" s="62"/>
      <c r="L39" s="62"/>
      <c r="M39" s="63"/>
      <c r="N39" s="63"/>
      <c r="O39" s="63"/>
    </row>
  </sheetData>
  <sheetProtection/>
  <mergeCells count="48">
    <mergeCell ref="A1:AB1"/>
    <mergeCell ref="A2:AB2"/>
    <mergeCell ref="A3:AB3"/>
    <mergeCell ref="AA4:AB4"/>
    <mergeCell ref="AA31:AB31"/>
    <mergeCell ref="U31:V31"/>
    <mergeCell ref="W31:X31"/>
    <mergeCell ref="X20:X24"/>
    <mergeCell ref="Z20:Z24"/>
    <mergeCell ref="Z26:Z28"/>
    <mergeCell ref="Y4:Z4"/>
    <mergeCell ref="U4:V4"/>
    <mergeCell ref="I4:J4"/>
    <mergeCell ref="A31:A32"/>
    <mergeCell ref="E31:F31"/>
    <mergeCell ref="G31:H31"/>
    <mergeCell ref="I31:J31"/>
    <mergeCell ref="K31:L31"/>
    <mergeCell ref="A4:A5"/>
    <mergeCell ref="E4:F4"/>
    <mergeCell ref="M4:N4"/>
    <mergeCell ref="Y31:Z31"/>
    <mergeCell ref="M31:N31"/>
    <mergeCell ref="B4:D4"/>
    <mergeCell ref="G4:H4"/>
    <mergeCell ref="M20:M24"/>
    <mergeCell ref="F20:F24"/>
    <mergeCell ref="S31:T31"/>
    <mergeCell ref="M26:M28"/>
    <mergeCell ref="J39:O39"/>
    <mergeCell ref="X26:X28"/>
    <mergeCell ref="S4:T4"/>
    <mergeCell ref="W4:X4"/>
    <mergeCell ref="B31:D31"/>
    <mergeCell ref="F14:F15"/>
    <mergeCell ref="N26:N28"/>
    <mergeCell ref="M14:M15"/>
    <mergeCell ref="O31:P31"/>
    <mergeCell ref="Q31:R31"/>
    <mergeCell ref="A38:R38"/>
    <mergeCell ref="E20:E24"/>
    <mergeCell ref="Q4:R4"/>
    <mergeCell ref="N20:N24"/>
    <mergeCell ref="O4:P4"/>
    <mergeCell ref="K4:L4"/>
    <mergeCell ref="E14:E15"/>
    <mergeCell ref="N14:N15"/>
    <mergeCell ref="A37:X37"/>
  </mergeCells>
  <printOptions horizontalCentered="1"/>
  <pageMargins left="0.3937007874015748" right="0.35433070866141736" top="0.35433070866141736" bottom="0.3937007874015748" header="0.5511811023622047" footer="0.5118110236220472"/>
  <pageSetup fitToHeight="1" fitToWidth="1" horizontalDpi="300" verticalDpi="300" orientation="portrait" paperSize="9" scale="44" r:id="rId2"/>
  <headerFooter alignWithMargins="0">
    <oddHeader>&amp;R&amp;"標楷體,標準"&amp;10綜合業務組編製
印表日期：&amp;D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Lung</dc:creator>
  <cp:keywords/>
  <dc:description/>
  <cp:lastModifiedBy>TSENG</cp:lastModifiedBy>
  <cp:lastPrinted>2016-11-02T07:54:03Z</cp:lastPrinted>
  <dcterms:created xsi:type="dcterms:W3CDTF">2006-07-18T12:12:31Z</dcterms:created>
  <dcterms:modified xsi:type="dcterms:W3CDTF">2016-11-02T07:55:12Z</dcterms:modified>
  <cp:category/>
  <cp:version/>
  <cp:contentType/>
  <cp:contentStatus/>
</cp:coreProperties>
</file>