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820" windowHeight="4980" activeTab="0"/>
  </bookViews>
  <sheets>
    <sheet name="轉學生" sheetId="1" r:id="rId1"/>
  </sheets>
  <definedNames/>
  <calcPr fullCalcOnLoad="1"/>
</workbook>
</file>

<file path=xl/sharedStrings.xml><?xml version="1.0" encoding="utf-8"?>
<sst xmlns="http://schemas.openxmlformats.org/spreadsheetml/2006/main" count="103" uniqueCount="48">
  <si>
    <t>資管二</t>
  </si>
  <si>
    <t>資工二</t>
  </si>
  <si>
    <t>資傳二</t>
  </si>
  <si>
    <t>小計</t>
  </si>
  <si>
    <t>靜　宜　大　學</t>
  </si>
  <si>
    <t>外加</t>
  </si>
  <si>
    <t>一般</t>
  </si>
  <si>
    <t>二年級小計</t>
  </si>
  <si>
    <t>三年級小計</t>
  </si>
  <si>
    <t>總計</t>
  </si>
  <si>
    <t>中文二</t>
  </si>
  <si>
    <t>應化二</t>
  </si>
  <si>
    <t>正取生人數</t>
  </si>
  <si>
    <t>正取生註冊人數</t>
  </si>
  <si>
    <t>可遞補缺額</t>
  </si>
  <si>
    <t>備取生人數</t>
  </si>
  <si>
    <t>備取生註冊人數</t>
  </si>
  <si>
    <t>最後備取名次</t>
  </si>
  <si>
    <t>放棄入學</t>
  </si>
  <si>
    <t>正取</t>
  </si>
  <si>
    <t>備取</t>
  </si>
  <si>
    <t>總註冊率(缺額)</t>
  </si>
  <si>
    <t>總註冊率(正取數)</t>
  </si>
  <si>
    <t>附註:總註冊率 = (總註冊人數-放棄入學)  / 公告缺額或正取人數</t>
  </si>
  <si>
    <t>公告缺額</t>
  </si>
  <si>
    <t>正取生註冊率</t>
  </si>
  <si>
    <t>12/31公告缺額</t>
  </si>
  <si>
    <t>中文三</t>
  </si>
  <si>
    <t>財數三計算組</t>
  </si>
  <si>
    <t>財數三財工組</t>
  </si>
  <si>
    <t>統資三</t>
  </si>
  <si>
    <t>企管三</t>
  </si>
  <si>
    <t>財金三</t>
  </si>
  <si>
    <t>會計三</t>
  </si>
  <si>
    <t>財金二</t>
  </si>
  <si>
    <t>會計二</t>
  </si>
  <si>
    <t>應化三</t>
  </si>
  <si>
    <t>資管三</t>
  </si>
  <si>
    <t>資工三</t>
  </si>
  <si>
    <t>資傳三</t>
  </si>
  <si>
    <t>104學年度第2學期轉學生註冊人數統計表</t>
  </si>
  <si>
    <t>1/26正取生註冊率</t>
  </si>
  <si>
    <t>2/1總註冊人數</t>
  </si>
  <si>
    <t>法律二</t>
  </si>
  <si>
    <t>食營二-食品組</t>
  </si>
  <si>
    <t>企管二</t>
  </si>
  <si>
    <r>
      <t>製表日期</t>
    </r>
    <r>
      <rPr>
        <b/>
        <sz val="12"/>
        <rFont val="新細明體"/>
        <family val="1"/>
      </rPr>
      <t>：</t>
    </r>
    <r>
      <rPr>
        <b/>
        <sz val="9"/>
        <rFont val="文鼎中明"/>
        <family val="3"/>
      </rPr>
      <t>105/02/19</t>
    </r>
  </si>
  <si>
    <t>AR-104-106-2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</si>
</sst>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[$-404]AM/PM\ hh:mm:ss"/>
    <numFmt numFmtId="178" formatCode="0.0%"/>
  </numFmts>
  <fonts count="5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文鼎中明"/>
      <family val="3"/>
    </font>
    <font>
      <b/>
      <sz val="14"/>
      <name val="文鼎中明"/>
      <family val="3"/>
    </font>
    <font>
      <b/>
      <sz val="12"/>
      <name val="文鼎中明"/>
      <family val="3"/>
    </font>
    <font>
      <b/>
      <sz val="22"/>
      <name val="文鼎中明"/>
      <family val="3"/>
    </font>
    <font>
      <sz val="14"/>
      <name val="標楷體"/>
      <family val="4"/>
    </font>
    <font>
      <b/>
      <sz val="14"/>
      <color indexed="12"/>
      <name val="標楷體"/>
      <family val="4"/>
    </font>
    <font>
      <b/>
      <sz val="16"/>
      <color indexed="17"/>
      <name val="標楷體"/>
      <family val="4"/>
    </font>
    <font>
      <b/>
      <sz val="16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b/>
      <sz val="14"/>
      <name val="標楷體"/>
      <family val="4"/>
    </font>
    <font>
      <sz val="16"/>
      <name val="新細明體"/>
      <family val="1"/>
    </font>
    <font>
      <b/>
      <sz val="9"/>
      <name val="文鼎中明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文鼎中明"/>
      <family val="3"/>
    </font>
    <font>
      <b/>
      <sz val="12"/>
      <color indexed="8"/>
      <name val="文鼎中明"/>
      <family val="3"/>
    </font>
    <font>
      <b/>
      <sz val="16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1"/>
      <name val="新細明體"/>
      <family val="1"/>
    </font>
    <font>
      <b/>
      <sz val="16"/>
      <color theme="1"/>
      <name val="文鼎中明"/>
      <family val="3"/>
    </font>
    <font>
      <b/>
      <sz val="12"/>
      <color theme="1"/>
      <name val="文鼎中明"/>
      <family val="3"/>
    </font>
    <font>
      <b/>
      <sz val="16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10" fontId="11" fillId="0" borderId="10" xfId="38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/>
    </xf>
    <xf numFmtId="10" fontId="11" fillId="0" borderId="10" xfId="38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10" fontId="11" fillId="32" borderId="14" xfId="38" applyNumberFormat="1" applyFont="1" applyFill="1" applyBorder="1" applyAlignment="1">
      <alignment horizontal="center" vertical="center" shrinkToFit="1"/>
    </xf>
    <xf numFmtId="0" fontId="55" fillId="32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57" fillId="0" borderId="10" xfId="0" applyNumberFormat="1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wrapText="1"/>
    </xf>
    <xf numFmtId="0" fontId="9" fillId="32" borderId="14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/>
    </xf>
    <xf numFmtId="10" fontId="11" fillId="0" borderId="14" xfId="38" applyNumberFormat="1" applyFont="1" applyFill="1" applyBorder="1" applyAlignment="1">
      <alignment horizontal="center" vertical="center" shrinkToFit="1"/>
    </xf>
    <xf numFmtId="10" fontId="11" fillId="9" borderId="14" xfId="38" applyNumberFormat="1" applyFont="1" applyFill="1" applyBorder="1" applyAlignment="1">
      <alignment horizontal="center" vertical="center" shrinkToFit="1"/>
    </xf>
    <xf numFmtId="0" fontId="10" fillId="9" borderId="15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55" fillId="9" borderId="12" xfId="0" applyFont="1" applyFill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 shrinkToFit="1"/>
    </xf>
    <xf numFmtId="10" fontId="11" fillId="0" borderId="13" xfId="38" applyNumberFormat="1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10" fontId="11" fillId="0" borderId="16" xfId="38" applyNumberFormat="1" applyFont="1" applyFill="1" applyBorder="1" applyAlignment="1">
      <alignment horizontal="center" vertical="center" shrinkToFit="1"/>
    </xf>
    <xf numFmtId="10" fontId="11" fillId="32" borderId="10" xfId="38" applyNumberFormat="1" applyFont="1" applyFill="1" applyBorder="1" applyAlignment="1">
      <alignment horizontal="center" vertical="center" shrinkToFit="1"/>
    </xf>
    <xf numFmtId="10" fontId="11" fillId="9" borderId="10" xfId="38" applyNumberFormat="1" applyFont="1" applyFill="1" applyBorder="1" applyAlignment="1">
      <alignment horizontal="center" vertical="center" shrinkToFit="1"/>
    </xf>
    <xf numFmtId="10" fontId="11" fillId="32" borderId="10" xfId="38" applyNumberFormat="1" applyFont="1" applyFill="1" applyBorder="1" applyAlignment="1">
      <alignment horizontal="center" vertical="center"/>
    </xf>
    <xf numFmtId="10" fontId="11" fillId="32" borderId="14" xfId="38" applyNumberFormat="1" applyFont="1" applyFill="1" applyBorder="1" applyAlignment="1">
      <alignment horizontal="center" vertical="center"/>
    </xf>
    <xf numFmtId="10" fontId="11" fillId="9" borderId="12" xfId="38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7" fillId="0" borderId="1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0</xdr:col>
      <xdr:colOff>923925</xdr:colOff>
      <xdr:row>4</xdr:row>
      <xdr:rowOff>409575</xdr:rowOff>
    </xdr:to>
    <xdr:sp>
      <xdr:nvSpPr>
        <xdr:cNvPr id="1" name="Line 1"/>
        <xdr:cNvSpPr>
          <a:spLocks/>
        </xdr:cNvSpPr>
      </xdr:nvSpPr>
      <xdr:spPr>
        <a:xfrm>
          <a:off x="19050" y="1323975"/>
          <a:ext cx="904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9525</xdr:rowOff>
    </xdr:from>
    <xdr:to>
      <xdr:col>1</xdr:col>
      <xdr:colOff>0</xdr:colOff>
      <xdr:row>3</xdr:row>
      <xdr:rowOff>438150</xdr:rowOff>
    </xdr:to>
    <xdr:sp>
      <xdr:nvSpPr>
        <xdr:cNvPr id="2" name="Line 2"/>
        <xdr:cNvSpPr>
          <a:spLocks/>
        </xdr:cNvSpPr>
      </xdr:nvSpPr>
      <xdr:spPr>
        <a:xfrm>
          <a:off x="19050" y="1323975"/>
          <a:ext cx="1390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885825</xdr:colOff>
      <xdr:row>3</xdr:row>
      <xdr:rowOff>0</xdr:rowOff>
    </xdr:from>
    <xdr:ext cx="381000" cy="200025"/>
    <xdr:sp>
      <xdr:nvSpPr>
        <xdr:cNvPr id="3" name="Text Box 3"/>
        <xdr:cNvSpPr txBox="1">
          <a:spLocks noChangeArrowheads="1"/>
        </xdr:cNvSpPr>
      </xdr:nvSpPr>
      <xdr:spPr>
        <a:xfrm>
          <a:off x="885825" y="131445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目</a:t>
          </a:r>
        </a:p>
      </xdr:txBody>
    </xdr:sp>
    <xdr:clientData/>
  </xdr:oneCellAnchor>
  <xdr:oneCellAnchor>
    <xdr:from>
      <xdr:col>0</xdr:col>
      <xdr:colOff>85725</xdr:colOff>
      <xdr:row>3</xdr:row>
      <xdr:rowOff>219075</xdr:rowOff>
    </xdr:from>
    <xdr:ext cx="704850" cy="285750"/>
    <xdr:sp>
      <xdr:nvSpPr>
        <xdr:cNvPr id="4" name="Text Box 4"/>
        <xdr:cNvSpPr txBox="1">
          <a:spLocks noChangeArrowheads="1"/>
        </xdr:cNvSpPr>
      </xdr:nvSpPr>
      <xdr:spPr>
        <a:xfrm>
          <a:off x="85725" y="1533525"/>
          <a:ext cx="70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xdr:txBody>
    </xdr:sp>
    <xdr:clientData/>
  </xdr:oneCellAnchor>
  <xdr:oneCellAnchor>
    <xdr:from>
      <xdr:col>0</xdr:col>
      <xdr:colOff>200025</xdr:colOff>
      <xdr:row>4</xdr:row>
      <xdr:rowOff>66675</xdr:rowOff>
    </xdr:from>
    <xdr:ext cx="142875" cy="200025"/>
    <xdr:sp>
      <xdr:nvSpPr>
        <xdr:cNvPr id="5" name="Text Box 5"/>
        <xdr:cNvSpPr txBox="1">
          <a:spLocks noChangeArrowheads="1"/>
        </xdr:cNvSpPr>
      </xdr:nvSpPr>
      <xdr:spPr>
        <a:xfrm>
          <a:off x="200025" y="18192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oneCellAnchor>
    <xdr:from>
      <xdr:col>0</xdr:col>
      <xdr:colOff>904875</xdr:colOff>
      <xdr:row>4</xdr:row>
      <xdr:rowOff>0</xdr:rowOff>
    </xdr:from>
    <xdr:ext cx="133350" cy="200025"/>
    <xdr:sp>
      <xdr:nvSpPr>
        <xdr:cNvPr id="6" name="Text Box 6"/>
        <xdr:cNvSpPr txBox="1">
          <a:spLocks noChangeArrowheads="1"/>
        </xdr:cNvSpPr>
      </xdr:nvSpPr>
      <xdr:spPr>
        <a:xfrm>
          <a:off x="904875" y="175260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</a:t>
          </a:r>
        </a:p>
      </xdr:txBody>
    </xdr:sp>
    <xdr:clientData/>
  </xdr:oneCellAnchor>
  <xdr:oneCellAnchor>
    <xdr:from>
      <xdr:col>0</xdr:col>
      <xdr:colOff>200025</xdr:colOff>
      <xdr:row>4</xdr:row>
      <xdr:rowOff>66675</xdr:rowOff>
    </xdr:from>
    <xdr:ext cx="142875" cy="200025"/>
    <xdr:sp>
      <xdr:nvSpPr>
        <xdr:cNvPr id="7" name="Text Box 18"/>
        <xdr:cNvSpPr txBox="1">
          <a:spLocks noChangeArrowheads="1"/>
        </xdr:cNvSpPr>
      </xdr:nvSpPr>
      <xdr:spPr>
        <a:xfrm>
          <a:off x="200025" y="18192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twoCellAnchor>
    <xdr:from>
      <xdr:col>0</xdr:col>
      <xdr:colOff>19050</xdr:colOff>
      <xdr:row>16</xdr:row>
      <xdr:rowOff>9525</xdr:rowOff>
    </xdr:from>
    <xdr:to>
      <xdr:col>0</xdr:col>
      <xdr:colOff>923925</xdr:colOff>
      <xdr:row>17</xdr:row>
      <xdr:rowOff>409575</xdr:rowOff>
    </xdr:to>
    <xdr:sp>
      <xdr:nvSpPr>
        <xdr:cNvPr id="8" name="Line 1"/>
        <xdr:cNvSpPr>
          <a:spLocks/>
        </xdr:cNvSpPr>
      </xdr:nvSpPr>
      <xdr:spPr>
        <a:xfrm>
          <a:off x="19050" y="7019925"/>
          <a:ext cx="9048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9525</xdr:rowOff>
    </xdr:from>
    <xdr:to>
      <xdr:col>1</xdr:col>
      <xdr:colOff>0</xdr:colOff>
      <xdr:row>16</xdr:row>
      <xdr:rowOff>438150</xdr:rowOff>
    </xdr:to>
    <xdr:sp>
      <xdr:nvSpPr>
        <xdr:cNvPr id="9" name="Line 2"/>
        <xdr:cNvSpPr>
          <a:spLocks/>
        </xdr:cNvSpPr>
      </xdr:nvSpPr>
      <xdr:spPr>
        <a:xfrm>
          <a:off x="19050" y="7019925"/>
          <a:ext cx="13906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885825</xdr:colOff>
      <xdr:row>16</xdr:row>
      <xdr:rowOff>0</xdr:rowOff>
    </xdr:from>
    <xdr:ext cx="381000" cy="200025"/>
    <xdr:sp>
      <xdr:nvSpPr>
        <xdr:cNvPr id="10" name="Text Box 3"/>
        <xdr:cNvSpPr txBox="1">
          <a:spLocks noChangeArrowheads="1"/>
        </xdr:cNvSpPr>
      </xdr:nvSpPr>
      <xdr:spPr>
        <a:xfrm>
          <a:off x="885825" y="7010400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目</a:t>
          </a:r>
        </a:p>
      </xdr:txBody>
    </xdr:sp>
    <xdr:clientData/>
  </xdr:oneCellAnchor>
  <xdr:oneCellAnchor>
    <xdr:from>
      <xdr:col>0</xdr:col>
      <xdr:colOff>85725</xdr:colOff>
      <xdr:row>16</xdr:row>
      <xdr:rowOff>219075</xdr:rowOff>
    </xdr:from>
    <xdr:ext cx="704850" cy="276225"/>
    <xdr:sp>
      <xdr:nvSpPr>
        <xdr:cNvPr id="11" name="Text Box 4"/>
        <xdr:cNvSpPr txBox="1">
          <a:spLocks noChangeArrowheads="1"/>
        </xdr:cNvSpPr>
      </xdr:nvSpPr>
      <xdr:spPr>
        <a:xfrm>
          <a:off x="85725" y="7229475"/>
          <a:ext cx="704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       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xdr:txBody>
    </xdr:sp>
    <xdr:clientData/>
  </xdr:oneCellAnchor>
  <xdr:oneCellAnchor>
    <xdr:from>
      <xdr:col>0</xdr:col>
      <xdr:colOff>200025</xdr:colOff>
      <xdr:row>17</xdr:row>
      <xdr:rowOff>66675</xdr:rowOff>
    </xdr:from>
    <xdr:ext cx="142875" cy="200025"/>
    <xdr:sp>
      <xdr:nvSpPr>
        <xdr:cNvPr id="12" name="Text Box 5"/>
        <xdr:cNvSpPr txBox="1">
          <a:spLocks noChangeArrowheads="1"/>
        </xdr:cNvSpPr>
      </xdr:nvSpPr>
      <xdr:spPr>
        <a:xfrm>
          <a:off x="200025" y="75152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  <xdr:oneCellAnchor>
    <xdr:from>
      <xdr:col>0</xdr:col>
      <xdr:colOff>904875</xdr:colOff>
      <xdr:row>17</xdr:row>
      <xdr:rowOff>0</xdr:rowOff>
    </xdr:from>
    <xdr:ext cx="133350" cy="200025"/>
    <xdr:sp>
      <xdr:nvSpPr>
        <xdr:cNvPr id="13" name="Text Box 6"/>
        <xdr:cNvSpPr txBox="1">
          <a:spLocks noChangeArrowheads="1"/>
        </xdr:cNvSpPr>
      </xdr:nvSpPr>
      <xdr:spPr>
        <a:xfrm>
          <a:off x="904875" y="7448550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</a:t>
          </a:r>
        </a:p>
      </xdr:txBody>
    </xdr:sp>
    <xdr:clientData/>
  </xdr:oneCellAnchor>
  <xdr:oneCellAnchor>
    <xdr:from>
      <xdr:col>0</xdr:col>
      <xdr:colOff>200025</xdr:colOff>
      <xdr:row>17</xdr:row>
      <xdr:rowOff>66675</xdr:rowOff>
    </xdr:from>
    <xdr:ext cx="142875" cy="200025"/>
    <xdr:sp>
      <xdr:nvSpPr>
        <xdr:cNvPr id="14" name="Text Box 18"/>
        <xdr:cNvSpPr txBox="1">
          <a:spLocks noChangeArrowheads="1"/>
        </xdr:cNvSpPr>
      </xdr:nvSpPr>
      <xdr:spPr>
        <a:xfrm>
          <a:off x="200025" y="75152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Z33"/>
  <sheetViews>
    <sheetView tabSelected="1" zoomScale="75" zoomScaleNormal="75" zoomScalePageLayoutView="0" workbookViewId="0" topLeftCell="A13">
      <selection activeCell="S16" sqref="S16"/>
    </sheetView>
  </sheetViews>
  <sheetFormatPr defaultColWidth="9.00390625" defaultRowHeight="34.5" customHeight="1"/>
  <cols>
    <col min="1" max="1" width="18.50390625" style="2" customWidth="1"/>
    <col min="2" max="2" width="6.625" style="14" customWidth="1"/>
    <col min="3" max="3" width="6.125" style="14" customWidth="1"/>
    <col min="4" max="4" width="6.00390625" style="13" customWidth="1"/>
    <col min="5" max="5" width="6.375" style="13" customWidth="1"/>
    <col min="6" max="6" width="5.625" style="13" customWidth="1"/>
    <col min="7" max="7" width="5.875" style="13" customWidth="1"/>
    <col min="8" max="8" width="6.875" style="13" customWidth="1"/>
    <col min="9" max="9" width="9.75390625" style="24" customWidth="1"/>
    <col min="10" max="10" width="10.375" style="25" customWidth="1"/>
    <col min="11" max="11" width="6.50390625" style="25" customWidth="1"/>
    <col min="12" max="12" width="6.125" style="25" customWidth="1"/>
    <col min="13" max="13" width="6.625" style="25" customWidth="1"/>
    <col min="14" max="14" width="6.50390625" style="25" customWidth="1"/>
    <col min="15" max="16" width="6.00390625" style="25" customWidth="1"/>
    <col min="17" max="17" width="6.375" style="25" customWidth="1"/>
    <col min="18" max="18" width="5.375" style="25" customWidth="1"/>
    <col min="19" max="19" width="7.00390625" style="14" customWidth="1"/>
    <col min="20" max="20" width="7.625" style="14" customWidth="1"/>
    <col min="21" max="21" width="5.625" style="14" customWidth="1"/>
    <col min="22" max="22" width="6.125" style="14" customWidth="1"/>
    <col min="23" max="23" width="9.375" style="24" customWidth="1"/>
    <col min="24" max="24" width="8.00390625" style="24" customWidth="1"/>
    <col min="25" max="25" width="13.875" style="4" customWidth="1"/>
    <col min="26" max="16384" width="9.00390625" style="4" customWidth="1"/>
  </cols>
  <sheetData>
    <row r="1" spans="1:24" s="2" customFormat="1" ht="34.5" customHeight="1">
      <c r="A1" s="66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 ht="34.5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5" s="2" customFormat="1" ht="34.5" customHeight="1">
      <c r="A3" s="26"/>
      <c r="B3" s="3"/>
      <c r="C3" s="3"/>
      <c r="D3" s="3"/>
      <c r="E3" s="3"/>
      <c r="F3" s="3"/>
      <c r="G3" s="3"/>
      <c r="H3" s="3"/>
      <c r="I3" s="19"/>
      <c r="J3" s="19"/>
      <c r="K3" s="20"/>
      <c r="L3" s="20"/>
      <c r="M3" s="27"/>
      <c r="N3" s="27"/>
      <c r="O3" s="27"/>
      <c r="P3" s="27"/>
      <c r="Q3" s="27"/>
      <c r="R3" s="27"/>
      <c r="W3" s="28"/>
      <c r="X3" s="28"/>
      <c r="Y3" s="2" t="s">
        <v>46</v>
      </c>
    </row>
    <row r="4" spans="1:26" s="29" customFormat="1" ht="34.5" customHeight="1">
      <c r="A4" s="55"/>
      <c r="B4" s="56" t="s">
        <v>26</v>
      </c>
      <c r="C4" s="56"/>
      <c r="D4" s="56"/>
      <c r="E4" s="47" t="s">
        <v>12</v>
      </c>
      <c r="F4" s="47"/>
      <c r="G4" s="47" t="s">
        <v>13</v>
      </c>
      <c r="H4" s="47"/>
      <c r="I4" s="54" t="s">
        <v>41</v>
      </c>
      <c r="J4" s="54"/>
      <c r="K4" s="65" t="s">
        <v>14</v>
      </c>
      <c r="L4" s="65"/>
      <c r="M4" s="48" t="s">
        <v>15</v>
      </c>
      <c r="N4" s="49"/>
      <c r="O4" s="48" t="s">
        <v>16</v>
      </c>
      <c r="P4" s="49"/>
      <c r="Q4" s="48" t="s">
        <v>17</v>
      </c>
      <c r="R4" s="49"/>
      <c r="S4" s="47" t="s">
        <v>42</v>
      </c>
      <c r="T4" s="47"/>
      <c r="U4" s="50" t="s">
        <v>18</v>
      </c>
      <c r="V4" s="51"/>
      <c r="W4" s="47" t="s">
        <v>21</v>
      </c>
      <c r="X4" s="47"/>
      <c r="Y4" s="47" t="s">
        <v>22</v>
      </c>
      <c r="Z4" s="47"/>
    </row>
    <row r="5" spans="1:26" s="5" customFormat="1" ht="34.5" customHeight="1">
      <c r="A5" s="55"/>
      <c r="B5" s="1" t="s">
        <v>6</v>
      </c>
      <c r="C5" s="1" t="s">
        <v>5</v>
      </c>
      <c r="D5" s="1" t="s">
        <v>3</v>
      </c>
      <c r="E5" s="1" t="s">
        <v>6</v>
      </c>
      <c r="F5" s="1" t="s">
        <v>5</v>
      </c>
      <c r="G5" s="1" t="s">
        <v>6</v>
      </c>
      <c r="H5" s="1" t="s">
        <v>5</v>
      </c>
      <c r="I5" s="8" t="s">
        <v>6</v>
      </c>
      <c r="J5" s="8" t="s">
        <v>5</v>
      </c>
      <c r="K5" s="21" t="s">
        <v>6</v>
      </c>
      <c r="L5" s="21" t="s">
        <v>5</v>
      </c>
      <c r="M5" s="8" t="s">
        <v>6</v>
      </c>
      <c r="N5" s="8" t="s">
        <v>5</v>
      </c>
      <c r="O5" s="8" t="s">
        <v>6</v>
      </c>
      <c r="P5" s="8" t="s">
        <v>5</v>
      </c>
      <c r="Q5" s="8" t="s">
        <v>6</v>
      </c>
      <c r="R5" s="8" t="s">
        <v>5</v>
      </c>
      <c r="S5" s="1" t="s">
        <v>6</v>
      </c>
      <c r="T5" s="1" t="s">
        <v>5</v>
      </c>
      <c r="U5" s="1" t="s">
        <v>19</v>
      </c>
      <c r="V5" s="1" t="s">
        <v>20</v>
      </c>
      <c r="W5" s="7" t="s">
        <v>6</v>
      </c>
      <c r="X5" s="7" t="s">
        <v>5</v>
      </c>
      <c r="Y5" s="7" t="s">
        <v>6</v>
      </c>
      <c r="Z5" s="7" t="s">
        <v>5</v>
      </c>
    </row>
    <row r="6" spans="1:26" ht="34.5" customHeight="1" thickBot="1">
      <c r="A6" s="6" t="s">
        <v>10</v>
      </c>
      <c r="B6" s="9">
        <v>8</v>
      </c>
      <c r="C6" s="9">
        <v>1</v>
      </c>
      <c r="D6" s="9">
        <f aca="true" t="shared" si="0" ref="D6:D15">B6+C6</f>
        <v>9</v>
      </c>
      <c r="E6" s="9">
        <v>8</v>
      </c>
      <c r="F6" s="9">
        <v>0</v>
      </c>
      <c r="G6" s="9">
        <v>3</v>
      </c>
      <c r="H6" s="9">
        <v>0</v>
      </c>
      <c r="I6" s="10">
        <f>G6/E6</f>
        <v>0.375</v>
      </c>
      <c r="J6" s="10">
        <f>IF(C6=0,"",H6/C6)</f>
        <v>0</v>
      </c>
      <c r="K6" s="22">
        <f aca="true" t="shared" si="1" ref="K6:L9">E6-G6</f>
        <v>5</v>
      </c>
      <c r="L6" s="22">
        <f t="shared" si="1"/>
        <v>0</v>
      </c>
      <c r="M6" s="9">
        <v>12</v>
      </c>
      <c r="N6" s="9">
        <v>0</v>
      </c>
      <c r="O6" s="9">
        <v>5</v>
      </c>
      <c r="P6" s="9">
        <v>0</v>
      </c>
      <c r="Q6" s="9">
        <v>12</v>
      </c>
      <c r="R6" s="9"/>
      <c r="S6" s="9">
        <f>G6+O6</f>
        <v>8</v>
      </c>
      <c r="T6" s="9">
        <v>0</v>
      </c>
      <c r="U6" s="31"/>
      <c r="V6" s="9"/>
      <c r="W6" s="32">
        <f aca="true" t="shared" si="2" ref="W6:W16">(S6-U6-V6)/B6</f>
        <v>1</v>
      </c>
      <c r="X6" s="10">
        <f aca="true" t="shared" si="3" ref="X6:X15">IF(C6=0,"",T6/C6)</f>
        <v>0</v>
      </c>
      <c r="Y6" s="32">
        <f>(S6-U6-V6)/E6</f>
        <v>1</v>
      </c>
      <c r="Z6" s="10">
        <f aca="true" t="shared" si="4" ref="Z6:Z15">IF(H6=0,"",T6/H6)</f>
      </c>
    </row>
    <row r="7" spans="1:26" ht="34.5" customHeight="1" thickBot="1" thickTop="1">
      <c r="A7" s="6" t="s">
        <v>43</v>
      </c>
      <c r="B7" s="9">
        <v>6</v>
      </c>
      <c r="C7" s="9">
        <v>1</v>
      </c>
      <c r="D7" s="9">
        <f t="shared" si="0"/>
        <v>7</v>
      </c>
      <c r="E7" s="9">
        <v>6</v>
      </c>
      <c r="F7" s="9">
        <v>0</v>
      </c>
      <c r="G7" s="9">
        <v>4</v>
      </c>
      <c r="H7" s="9">
        <v>0</v>
      </c>
      <c r="I7" s="10">
        <f>G7/E7</f>
        <v>0.6666666666666666</v>
      </c>
      <c r="J7" s="10">
        <f>IF(C7=0,"",H7/C7)</f>
        <v>0</v>
      </c>
      <c r="K7" s="22">
        <f t="shared" si="1"/>
        <v>2</v>
      </c>
      <c r="L7" s="22">
        <v>0</v>
      </c>
      <c r="M7" s="9">
        <v>0</v>
      </c>
      <c r="N7" s="9">
        <v>0</v>
      </c>
      <c r="O7" s="9">
        <v>0</v>
      </c>
      <c r="P7" s="9">
        <v>0</v>
      </c>
      <c r="Q7" s="9"/>
      <c r="R7" s="9"/>
      <c r="S7" s="9">
        <f>G7+O7</f>
        <v>4</v>
      </c>
      <c r="T7" s="9">
        <v>0</v>
      </c>
      <c r="U7" s="31"/>
      <c r="V7" s="9"/>
      <c r="W7" s="32">
        <f t="shared" si="2"/>
        <v>0.6666666666666666</v>
      </c>
      <c r="X7" s="10">
        <f t="shared" si="3"/>
        <v>0</v>
      </c>
      <c r="Y7" s="32">
        <f>(S7-U7-V7)/E7</f>
        <v>0.6666666666666666</v>
      </c>
      <c r="Z7" s="10">
        <f t="shared" si="4"/>
      </c>
    </row>
    <row r="8" spans="1:26" ht="34.5" customHeight="1" thickBot="1" thickTop="1">
      <c r="A8" s="6" t="s">
        <v>11</v>
      </c>
      <c r="B8" s="9">
        <v>4</v>
      </c>
      <c r="C8" s="9">
        <v>1</v>
      </c>
      <c r="D8" s="9">
        <f t="shared" si="0"/>
        <v>5</v>
      </c>
      <c r="E8" s="9">
        <v>4</v>
      </c>
      <c r="F8" s="9">
        <v>0</v>
      </c>
      <c r="G8" s="9">
        <v>4</v>
      </c>
      <c r="H8" s="9">
        <v>0</v>
      </c>
      <c r="I8" s="10">
        <f>G8/E8</f>
        <v>1</v>
      </c>
      <c r="J8" s="10">
        <f>IF(C8=0,"",H8/C8)</f>
        <v>0</v>
      </c>
      <c r="K8" s="22">
        <f t="shared" si="1"/>
        <v>0</v>
      </c>
      <c r="L8" s="22">
        <f t="shared" si="1"/>
        <v>0</v>
      </c>
      <c r="M8" s="9">
        <v>1</v>
      </c>
      <c r="N8" s="9">
        <v>0</v>
      </c>
      <c r="O8" s="9">
        <v>0</v>
      </c>
      <c r="P8" s="9">
        <v>0</v>
      </c>
      <c r="Q8" s="9"/>
      <c r="R8" s="9"/>
      <c r="S8" s="9">
        <f aca="true" t="shared" si="5" ref="S8:S15">G8+O8</f>
        <v>4</v>
      </c>
      <c r="T8" s="9">
        <v>0</v>
      </c>
      <c r="U8" s="9"/>
      <c r="V8" s="9"/>
      <c r="W8" s="32">
        <f t="shared" si="2"/>
        <v>1</v>
      </c>
      <c r="X8" s="10">
        <f t="shared" si="3"/>
        <v>0</v>
      </c>
      <c r="Y8" s="32">
        <f>(S8-U8-V8)/E8</f>
        <v>1</v>
      </c>
      <c r="Z8" s="10">
        <f t="shared" si="4"/>
      </c>
    </row>
    <row r="9" spans="1:26" ht="34.5" customHeight="1" thickBot="1" thickTop="1">
      <c r="A9" s="6" t="s">
        <v>44</v>
      </c>
      <c r="B9" s="9">
        <v>6</v>
      </c>
      <c r="C9" s="9">
        <v>1</v>
      </c>
      <c r="D9" s="9">
        <f t="shared" si="0"/>
        <v>7</v>
      </c>
      <c r="E9" s="9">
        <v>6</v>
      </c>
      <c r="F9" s="9">
        <v>0</v>
      </c>
      <c r="G9" s="9">
        <v>3</v>
      </c>
      <c r="H9" s="9">
        <v>0</v>
      </c>
      <c r="I9" s="10">
        <f>G9/E9</f>
        <v>0.5</v>
      </c>
      <c r="J9" s="10">
        <f>IF(C9=0,"",H9/C9)</f>
        <v>0</v>
      </c>
      <c r="K9" s="22">
        <v>5</v>
      </c>
      <c r="L9" s="22">
        <f t="shared" si="1"/>
        <v>0</v>
      </c>
      <c r="M9" s="9">
        <v>8</v>
      </c>
      <c r="N9" s="9">
        <v>0</v>
      </c>
      <c r="O9" s="9">
        <v>2</v>
      </c>
      <c r="P9" s="9">
        <v>0</v>
      </c>
      <c r="Q9" s="9">
        <v>6</v>
      </c>
      <c r="R9" s="9"/>
      <c r="S9" s="9">
        <f t="shared" si="5"/>
        <v>5</v>
      </c>
      <c r="T9" s="9">
        <v>0</v>
      </c>
      <c r="U9" s="9"/>
      <c r="V9" s="9"/>
      <c r="W9" s="32">
        <f t="shared" si="2"/>
        <v>0.8333333333333334</v>
      </c>
      <c r="X9" s="10">
        <f t="shared" si="3"/>
        <v>0</v>
      </c>
      <c r="Y9" s="32">
        <f>(S9-U9-V9)/E9</f>
        <v>0.8333333333333334</v>
      </c>
      <c r="Z9" s="10">
        <f t="shared" si="4"/>
      </c>
    </row>
    <row r="10" spans="1:26" ht="34.5" customHeight="1" thickBot="1" thickTop="1">
      <c r="A10" s="6" t="s">
        <v>45</v>
      </c>
      <c r="B10" s="9">
        <v>17</v>
      </c>
      <c r="C10" s="9">
        <v>1</v>
      </c>
      <c r="D10" s="9">
        <f t="shared" si="0"/>
        <v>18</v>
      </c>
      <c r="E10" s="58">
        <v>39</v>
      </c>
      <c r="F10" s="58">
        <v>1</v>
      </c>
      <c r="G10" s="9">
        <v>15</v>
      </c>
      <c r="H10" s="9">
        <v>0</v>
      </c>
      <c r="I10" s="10">
        <f aca="true" t="shared" si="6" ref="I10:I15">G10/B10</f>
        <v>0.8823529411764706</v>
      </c>
      <c r="J10" s="10">
        <f aca="true" t="shared" si="7" ref="J10:J15">IF(C10=0,"",H10/C10)</f>
        <v>0</v>
      </c>
      <c r="K10" s="22">
        <f aca="true" t="shared" si="8" ref="K10:K15">B10-G10</f>
        <v>2</v>
      </c>
      <c r="L10" s="22">
        <v>0</v>
      </c>
      <c r="M10" s="61">
        <v>33</v>
      </c>
      <c r="N10" s="61">
        <v>0</v>
      </c>
      <c r="O10" s="9">
        <v>2</v>
      </c>
      <c r="P10" s="9">
        <v>0</v>
      </c>
      <c r="Q10" s="9">
        <v>5</v>
      </c>
      <c r="R10" s="9"/>
      <c r="S10" s="9">
        <f t="shared" si="5"/>
        <v>17</v>
      </c>
      <c r="T10" s="9">
        <v>0</v>
      </c>
      <c r="U10" s="9">
        <v>2</v>
      </c>
      <c r="V10" s="9"/>
      <c r="W10" s="32">
        <f t="shared" si="2"/>
        <v>0.8823529411764706</v>
      </c>
      <c r="X10" s="10">
        <f t="shared" si="3"/>
        <v>0</v>
      </c>
      <c r="Y10" s="32">
        <f aca="true" t="shared" si="9" ref="Y10:Y15">(S10-U10-V10)/B10</f>
        <v>0.8823529411764706</v>
      </c>
      <c r="Z10" s="10">
        <f t="shared" si="4"/>
      </c>
    </row>
    <row r="11" spans="1:26" ht="34.5" customHeight="1" thickBot="1" thickTop="1">
      <c r="A11" s="6" t="s">
        <v>34</v>
      </c>
      <c r="B11" s="9">
        <v>9</v>
      </c>
      <c r="C11" s="9">
        <v>1</v>
      </c>
      <c r="D11" s="9">
        <f t="shared" si="0"/>
        <v>10</v>
      </c>
      <c r="E11" s="61"/>
      <c r="F11" s="61"/>
      <c r="G11" s="9">
        <v>9</v>
      </c>
      <c r="H11" s="9">
        <v>0</v>
      </c>
      <c r="I11" s="10">
        <f t="shared" si="6"/>
        <v>1</v>
      </c>
      <c r="J11" s="10">
        <f t="shared" si="7"/>
        <v>0</v>
      </c>
      <c r="K11" s="22">
        <f t="shared" si="8"/>
        <v>0</v>
      </c>
      <c r="L11" s="22">
        <v>0</v>
      </c>
      <c r="M11" s="61"/>
      <c r="N11" s="61"/>
      <c r="O11" s="9">
        <v>0</v>
      </c>
      <c r="P11" s="9">
        <v>0</v>
      </c>
      <c r="Q11" s="9"/>
      <c r="R11" s="9"/>
      <c r="S11" s="9">
        <f t="shared" si="5"/>
        <v>9</v>
      </c>
      <c r="T11" s="9">
        <v>0</v>
      </c>
      <c r="U11" s="9"/>
      <c r="V11" s="31"/>
      <c r="W11" s="32">
        <f t="shared" si="2"/>
        <v>1</v>
      </c>
      <c r="X11" s="10">
        <f t="shared" si="3"/>
        <v>0</v>
      </c>
      <c r="Y11" s="32">
        <f t="shared" si="9"/>
        <v>1</v>
      </c>
      <c r="Z11" s="10">
        <f t="shared" si="4"/>
      </c>
    </row>
    <row r="12" spans="1:26" ht="34.5" customHeight="1" thickBot="1" thickTop="1">
      <c r="A12" s="6" t="s">
        <v>35</v>
      </c>
      <c r="B12" s="9">
        <v>13</v>
      </c>
      <c r="C12" s="9">
        <v>1</v>
      </c>
      <c r="D12" s="9">
        <f t="shared" si="0"/>
        <v>14</v>
      </c>
      <c r="E12" s="62"/>
      <c r="F12" s="62"/>
      <c r="G12" s="9">
        <v>8</v>
      </c>
      <c r="H12" s="9">
        <v>0</v>
      </c>
      <c r="I12" s="10">
        <f t="shared" si="6"/>
        <v>0.6153846153846154</v>
      </c>
      <c r="J12" s="10">
        <f t="shared" si="7"/>
        <v>0</v>
      </c>
      <c r="K12" s="22">
        <f t="shared" si="8"/>
        <v>5</v>
      </c>
      <c r="L12" s="22">
        <v>0</v>
      </c>
      <c r="M12" s="61"/>
      <c r="N12" s="61"/>
      <c r="O12" s="9">
        <v>5</v>
      </c>
      <c r="P12" s="9">
        <v>0</v>
      </c>
      <c r="Q12" s="9">
        <v>16</v>
      </c>
      <c r="R12" s="9"/>
      <c r="S12" s="9">
        <f t="shared" si="5"/>
        <v>13</v>
      </c>
      <c r="T12" s="9">
        <v>0</v>
      </c>
      <c r="U12" s="9"/>
      <c r="V12" s="22"/>
      <c r="W12" s="32">
        <f t="shared" si="2"/>
        <v>1</v>
      </c>
      <c r="X12" s="10">
        <f t="shared" si="3"/>
        <v>0</v>
      </c>
      <c r="Y12" s="32">
        <f t="shared" si="9"/>
        <v>1</v>
      </c>
      <c r="Z12" s="10">
        <f t="shared" si="4"/>
      </c>
    </row>
    <row r="13" spans="1:26" ht="34.5" customHeight="1" thickBot="1" thickTop="1">
      <c r="A13" s="6" t="s">
        <v>0</v>
      </c>
      <c r="B13" s="9">
        <v>5</v>
      </c>
      <c r="C13" s="9">
        <v>1</v>
      </c>
      <c r="D13" s="9">
        <f t="shared" si="0"/>
        <v>6</v>
      </c>
      <c r="E13" s="58">
        <v>18</v>
      </c>
      <c r="F13" s="58">
        <v>0</v>
      </c>
      <c r="G13" s="9">
        <v>3</v>
      </c>
      <c r="H13" s="9">
        <v>0</v>
      </c>
      <c r="I13" s="10">
        <f t="shared" si="6"/>
        <v>0.6</v>
      </c>
      <c r="J13" s="10">
        <f t="shared" si="7"/>
        <v>0</v>
      </c>
      <c r="K13" s="22">
        <f t="shared" si="8"/>
        <v>2</v>
      </c>
      <c r="L13" s="22">
        <v>0</v>
      </c>
      <c r="M13" s="58">
        <v>1</v>
      </c>
      <c r="N13" s="58">
        <v>0</v>
      </c>
      <c r="O13" s="9">
        <v>1</v>
      </c>
      <c r="P13" s="9">
        <v>0</v>
      </c>
      <c r="Q13" s="9">
        <v>2</v>
      </c>
      <c r="R13" s="9"/>
      <c r="S13" s="9">
        <f t="shared" si="5"/>
        <v>4</v>
      </c>
      <c r="T13" s="9">
        <v>0</v>
      </c>
      <c r="U13" s="9"/>
      <c r="V13" s="9"/>
      <c r="W13" s="32">
        <f t="shared" si="2"/>
        <v>0.8</v>
      </c>
      <c r="X13" s="10">
        <f t="shared" si="3"/>
        <v>0</v>
      </c>
      <c r="Y13" s="32">
        <f t="shared" si="9"/>
        <v>0.8</v>
      </c>
      <c r="Z13" s="10">
        <f t="shared" si="4"/>
      </c>
    </row>
    <row r="14" spans="1:26" ht="34.5" customHeight="1" thickBot="1" thickTop="1">
      <c r="A14" s="6" t="s">
        <v>1</v>
      </c>
      <c r="B14" s="9">
        <v>8</v>
      </c>
      <c r="C14" s="9">
        <v>1</v>
      </c>
      <c r="D14" s="9">
        <f t="shared" si="0"/>
        <v>9</v>
      </c>
      <c r="E14" s="59"/>
      <c r="F14" s="59"/>
      <c r="G14" s="9">
        <v>2</v>
      </c>
      <c r="H14" s="9">
        <v>0</v>
      </c>
      <c r="I14" s="10">
        <f t="shared" si="6"/>
        <v>0.25</v>
      </c>
      <c r="J14" s="10">
        <f t="shared" si="7"/>
        <v>0</v>
      </c>
      <c r="K14" s="22">
        <f t="shared" si="8"/>
        <v>6</v>
      </c>
      <c r="L14" s="22">
        <f>F13-H14</f>
        <v>0</v>
      </c>
      <c r="M14" s="61"/>
      <c r="N14" s="61"/>
      <c r="O14" s="9">
        <v>1</v>
      </c>
      <c r="P14" s="9">
        <v>0</v>
      </c>
      <c r="Q14" s="9">
        <v>1</v>
      </c>
      <c r="R14" s="9"/>
      <c r="S14" s="9">
        <f t="shared" si="5"/>
        <v>3</v>
      </c>
      <c r="T14" s="9">
        <v>0</v>
      </c>
      <c r="U14" s="9">
        <v>1</v>
      </c>
      <c r="V14" s="9"/>
      <c r="W14" s="32">
        <f t="shared" si="2"/>
        <v>0.25</v>
      </c>
      <c r="X14" s="10">
        <f t="shared" si="3"/>
        <v>0</v>
      </c>
      <c r="Y14" s="32">
        <f t="shared" si="9"/>
        <v>0.25</v>
      </c>
      <c r="Z14" s="10">
        <f t="shared" si="4"/>
      </c>
    </row>
    <row r="15" spans="1:26" ht="34.5" customHeight="1" thickBot="1" thickTop="1">
      <c r="A15" s="6" t="s">
        <v>2</v>
      </c>
      <c r="B15" s="9">
        <v>5</v>
      </c>
      <c r="C15" s="9">
        <v>1</v>
      </c>
      <c r="D15" s="9">
        <f t="shared" si="0"/>
        <v>6</v>
      </c>
      <c r="E15" s="60"/>
      <c r="F15" s="60"/>
      <c r="G15" s="9">
        <v>2</v>
      </c>
      <c r="H15" s="9">
        <v>0</v>
      </c>
      <c r="I15" s="10">
        <f t="shared" si="6"/>
        <v>0.4</v>
      </c>
      <c r="J15" s="10">
        <f t="shared" si="7"/>
        <v>0</v>
      </c>
      <c r="K15" s="22">
        <f t="shared" si="8"/>
        <v>3</v>
      </c>
      <c r="L15" s="22">
        <f>F15-H15</f>
        <v>0</v>
      </c>
      <c r="M15" s="62"/>
      <c r="N15" s="62"/>
      <c r="O15" s="9">
        <v>0</v>
      </c>
      <c r="P15" s="9">
        <v>0</v>
      </c>
      <c r="Q15" s="9"/>
      <c r="R15" s="9"/>
      <c r="S15" s="9">
        <f t="shared" si="5"/>
        <v>2</v>
      </c>
      <c r="T15" s="9">
        <v>0</v>
      </c>
      <c r="U15" s="9">
        <v>1</v>
      </c>
      <c r="V15" s="9"/>
      <c r="W15" s="32">
        <f t="shared" si="2"/>
        <v>0.2</v>
      </c>
      <c r="X15" s="10">
        <f t="shared" si="3"/>
        <v>0</v>
      </c>
      <c r="Y15" s="32">
        <f t="shared" si="9"/>
        <v>0.2</v>
      </c>
      <c r="Z15" s="10">
        <f t="shared" si="4"/>
      </c>
    </row>
    <row r="16" spans="1:26" ht="34.5" customHeight="1" thickBot="1" thickTop="1">
      <c r="A16" s="30" t="s">
        <v>7</v>
      </c>
      <c r="B16" s="16">
        <f aca="true" t="shared" si="10" ref="B16:H16">SUM(B6:B15)</f>
        <v>81</v>
      </c>
      <c r="C16" s="16">
        <f t="shared" si="10"/>
        <v>10</v>
      </c>
      <c r="D16" s="16">
        <f t="shared" si="10"/>
        <v>91</v>
      </c>
      <c r="E16" s="16">
        <f t="shared" si="10"/>
        <v>81</v>
      </c>
      <c r="F16" s="16">
        <f t="shared" si="10"/>
        <v>1</v>
      </c>
      <c r="G16" s="16">
        <f t="shared" si="10"/>
        <v>53</v>
      </c>
      <c r="H16" s="16">
        <f t="shared" si="10"/>
        <v>0</v>
      </c>
      <c r="I16" s="17">
        <f>G16/E16</f>
        <v>0.654320987654321</v>
      </c>
      <c r="J16" s="45">
        <f>H16/F16</f>
        <v>0</v>
      </c>
      <c r="K16" s="18">
        <f aca="true" t="shared" si="11" ref="K16:P16">SUM(K6:K15)</f>
        <v>30</v>
      </c>
      <c r="L16" s="18">
        <f t="shared" si="11"/>
        <v>0</v>
      </c>
      <c r="M16" s="16">
        <f t="shared" si="11"/>
        <v>55</v>
      </c>
      <c r="N16" s="16">
        <f t="shared" si="11"/>
        <v>0</v>
      </c>
      <c r="O16" s="16">
        <f t="shared" si="11"/>
        <v>16</v>
      </c>
      <c r="P16" s="16">
        <f t="shared" si="11"/>
        <v>0</v>
      </c>
      <c r="Q16" s="16"/>
      <c r="R16" s="16"/>
      <c r="S16" s="16">
        <f>SUM(S6:S15)</f>
        <v>69</v>
      </c>
      <c r="T16" s="16">
        <f>SUM(T6:T15)</f>
        <v>0</v>
      </c>
      <c r="U16" s="16">
        <f>SUM(U6:U15)</f>
        <v>4</v>
      </c>
      <c r="V16" s="16">
        <f>SUM(V6:V15)</f>
        <v>0</v>
      </c>
      <c r="W16" s="17">
        <f t="shared" si="2"/>
        <v>0.8024691358024691</v>
      </c>
      <c r="X16" s="17">
        <f>T16/C16</f>
        <v>0</v>
      </c>
      <c r="Y16" s="17">
        <f>(S16-U16-V16)/E16</f>
        <v>0.8024691358024691</v>
      </c>
      <c r="Z16" s="17">
        <f>T16/F16</f>
        <v>0</v>
      </c>
    </row>
    <row r="17" spans="1:26" ht="34.5" customHeight="1" thickTop="1">
      <c r="A17" s="55"/>
      <c r="B17" s="56" t="s">
        <v>24</v>
      </c>
      <c r="C17" s="56"/>
      <c r="D17" s="56"/>
      <c r="E17" s="47" t="s">
        <v>12</v>
      </c>
      <c r="F17" s="47"/>
      <c r="G17" s="47" t="s">
        <v>13</v>
      </c>
      <c r="H17" s="47"/>
      <c r="I17" s="54" t="s">
        <v>25</v>
      </c>
      <c r="J17" s="57"/>
      <c r="K17" s="65" t="s">
        <v>14</v>
      </c>
      <c r="L17" s="65"/>
      <c r="M17" s="48" t="s">
        <v>15</v>
      </c>
      <c r="N17" s="49"/>
      <c r="O17" s="48" t="s">
        <v>16</v>
      </c>
      <c r="P17" s="49"/>
      <c r="Q17" s="48" t="s">
        <v>17</v>
      </c>
      <c r="R17" s="49"/>
      <c r="S17" s="47" t="s">
        <v>42</v>
      </c>
      <c r="T17" s="47"/>
      <c r="U17" s="50" t="s">
        <v>18</v>
      </c>
      <c r="V17" s="51"/>
      <c r="W17" s="47" t="s">
        <v>21</v>
      </c>
      <c r="X17" s="47"/>
      <c r="Y17" s="47" t="s">
        <v>22</v>
      </c>
      <c r="Z17" s="47"/>
    </row>
    <row r="18" spans="1:26" ht="34.5" customHeight="1">
      <c r="A18" s="55"/>
      <c r="B18" s="1" t="s">
        <v>6</v>
      </c>
      <c r="C18" s="1" t="s">
        <v>5</v>
      </c>
      <c r="D18" s="1" t="s">
        <v>3</v>
      </c>
      <c r="E18" s="1" t="s">
        <v>6</v>
      </c>
      <c r="F18" s="1" t="s">
        <v>5</v>
      </c>
      <c r="G18" s="1" t="s">
        <v>6</v>
      </c>
      <c r="H18" s="1" t="s">
        <v>5</v>
      </c>
      <c r="I18" s="8" t="s">
        <v>6</v>
      </c>
      <c r="J18" s="8" t="s">
        <v>5</v>
      </c>
      <c r="K18" s="37" t="s">
        <v>6</v>
      </c>
      <c r="L18" s="37" t="s">
        <v>5</v>
      </c>
      <c r="M18" s="8" t="s">
        <v>6</v>
      </c>
      <c r="N18" s="8" t="s">
        <v>5</v>
      </c>
      <c r="O18" s="8" t="s">
        <v>6</v>
      </c>
      <c r="P18" s="8" t="s">
        <v>5</v>
      </c>
      <c r="Q18" s="8" t="s">
        <v>6</v>
      </c>
      <c r="R18" s="8" t="s">
        <v>5</v>
      </c>
      <c r="S18" s="1" t="s">
        <v>6</v>
      </c>
      <c r="T18" s="1" t="s">
        <v>5</v>
      </c>
      <c r="U18" s="1" t="s">
        <v>19</v>
      </c>
      <c r="V18" s="1" t="s">
        <v>20</v>
      </c>
      <c r="W18" s="7" t="s">
        <v>6</v>
      </c>
      <c r="X18" s="7" t="s">
        <v>5</v>
      </c>
      <c r="Y18" s="7" t="s">
        <v>6</v>
      </c>
      <c r="Z18" s="7" t="s">
        <v>5</v>
      </c>
    </row>
    <row r="19" spans="1:26" ht="34.5" customHeight="1" thickBot="1">
      <c r="A19" s="6" t="s">
        <v>27</v>
      </c>
      <c r="B19" s="9">
        <v>4</v>
      </c>
      <c r="C19" s="9">
        <v>1</v>
      </c>
      <c r="D19" s="9">
        <f aca="true" t="shared" si="12" ref="D19:D29">B19+C19</f>
        <v>5</v>
      </c>
      <c r="E19" s="9">
        <v>1</v>
      </c>
      <c r="F19" s="9">
        <v>0</v>
      </c>
      <c r="G19" s="9">
        <v>1</v>
      </c>
      <c r="H19" s="9">
        <v>0</v>
      </c>
      <c r="I19" s="10">
        <f>IF(E19=0,"",G19/E19)</f>
        <v>1</v>
      </c>
      <c r="J19" s="12">
        <f>IF(C19=0,"",H19/C19)</f>
        <v>0</v>
      </c>
      <c r="K19" s="22">
        <f aca="true" t="shared" si="13" ref="K19:K26">E19-G19</f>
        <v>0</v>
      </c>
      <c r="L19" s="22">
        <f>F19-H19</f>
        <v>0</v>
      </c>
      <c r="M19" s="9">
        <v>0</v>
      </c>
      <c r="N19" s="9">
        <v>0</v>
      </c>
      <c r="O19" s="9">
        <v>0</v>
      </c>
      <c r="P19" s="9">
        <v>0</v>
      </c>
      <c r="Q19" s="9"/>
      <c r="R19" s="9"/>
      <c r="S19" s="9">
        <f aca="true" t="shared" si="14" ref="S19:S24">G19+O19</f>
        <v>1</v>
      </c>
      <c r="T19" s="9">
        <v>0</v>
      </c>
      <c r="U19" s="31"/>
      <c r="V19" s="9"/>
      <c r="W19" s="32">
        <f aca="true" t="shared" si="15" ref="W19:W29">(S19-U19-V19)/B19</f>
        <v>0.25</v>
      </c>
      <c r="X19" s="10">
        <f aca="true" t="shared" si="16" ref="X19:X25">IF(C19=0,"",T19/C19)</f>
        <v>0</v>
      </c>
      <c r="Y19" s="32">
        <f aca="true" t="shared" si="17" ref="Y19:Y26">IF(E19=0,"",(S19-U19-V19)/E19)</f>
        <v>1</v>
      </c>
      <c r="Z19" s="10">
        <f>IF(H19=0,"",T19/H19)</f>
      </c>
    </row>
    <row r="20" spans="1:26" ht="34.5" customHeight="1" thickBot="1" thickTop="1">
      <c r="A20" s="6" t="s">
        <v>28</v>
      </c>
      <c r="B20" s="9">
        <v>2</v>
      </c>
      <c r="C20" s="9">
        <v>1</v>
      </c>
      <c r="D20" s="9">
        <f t="shared" si="12"/>
        <v>3</v>
      </c>
      <c r="E20" s="58">
        <v>1</v>
      </c>
      <c r="F20" s="58">
        <v>0</v>
      </c>
      <c r="G20" s="9">
        <v>1</v>
      </c>
      <c r="H20" s="9">
        <v>0</v>
      </c>
      <c r="I20" s="10">
        <f>IF(B20=0,"",G20/B20)</f>
        <v>0.5</v>
      </c>
      <c r="J20" s="12">
        <f>IF(C20=0,"",H20/C20)</f>
        <v>0</v>
      </c>
      <c r="K20" s="22">
        <f>B20-G20</f>
        <v>1</v>
      </c>
      <c r="L20" s="22">
        <v>0</v>
      </c>
      <c r="M20" s="58">
        <v>0</v>
      </c>
      <c r="N20" s="58">
        <v>0</v>
      </c>
      <c r="O20" s="9">
        <v>0</v>
      </c>
      <c r="P20" s="9">
        <v>0</v>
      </c>
      <c r="Q20" s="9"/>
      <c r="R20" s="9"/>
      <c r="S20" s="9">
        <f t="shared" si="14"/>
        <v>1</v>
      </c>
      <c r="T20" s="9">
        <v>0</v>
      </c>
      <c r="U20" s="9"/>
      <c r="V20" s="9"/>
      <c r="W20" s="32">
        <f t="shared" si="15"/>
        <v>0.5</v>
      </c>
      <c r="X20" s="10">
        <f t="shared" si="16"/>
        <v>0</v>
      </c>
      <c r="Y20" s="32">
        <f>IF(B20=0,"",(S20-U20-V20)/B20)</f>
        <v>0.5</v>
      </c>
      <c r="Z20" s="10"/>
    </row>
    <row r="21" spans="1:26" ht="34.5" customHeight="1" thickBot="1" thickTop="1">
      <c r="A21" s="6" t="s">
        <v>29</v>
      </c>
      <c r="B21" s="9">
        <v>2</v>
      </c>
      <c r="C21" s="9">
        <v>1</v>
      </c>
      <c r="D21" s="9">
        <f t="shared" si="12"/>
        <v>3</v>
      </c>
      <c r="E21" s="68"/>
      <c r="F21" s="68"/>
      <c r="G21" s="9">
        <v>0</v>
      </c>
      <c r="H21" s="9">
        <v>0</v>
      </c>
      <c r="I21" s="10">
        <f>IF(B21=0,"",G21/B21)</f>
        <v>0</v>
      </c>
      <c r="J21" s="12">
        <f>IF(C21=0,"",H21/C21)</f>
        <v>0</v>
      </c>
      <c r="K21" s="22">
        <f>B21-G21</f>
        <v>2</v>
      </c>
      <c r="L21" s="22">
        <f>F21-H21</f>
        <v>0</v>
      </c>
      <c r="M21" s="62"/>
      <c r="N21" s="62"/>
      <c r="O21" s="9">
        <v>0</v>
      </c>
      <c r="P21" s="9">
        <v>0</v>
      </c>
      <c r="Q21" s="9"/>
      <c r="R21" s="9"/>
      <c r="S21" s="9">
        <f t="shared" si="14"/>
        <v>0</v>
      </c>
      <c r="T21" s="9">
        <v>0</v>
      </c>
      <c r="U21" s="9"/>
      <c r="V21" s="9"/>
      <c r="W21" s="32">
        <f t="shared" si="15"/>
        <v>0</v>
      </c>
      <c r="X21" s="10">
        <f t="shared" si="16"/>
        <v>0</v>
      </c>
      <c r="Y21" s="32">
        <f>IF(B21=0,"",(S21-U21-V21)/B21)</f>
        <v>0</v>
      </c>
      <c r="Z21" s="10"/>
    </row>
    <row r="22" spans="1:26" ht="34.5" customHeight="1" thickBot="1" thickTop="1">
      <c r="A22" s="6" t="s">
        <v>36</v>
      </c>
      <c r="B22" s="9">
        <v>3</v>
      </c>
      <c r="C22" s="9">
        <v>1</v>
      </c>
      <c r="D22" s="9">
        <f t="shared" si="12"/>
        <v>4</v>
      </c>
      <c r="E22" s="9">
        <v>1</v>
      </c>
      <c r="F22" s="9">
        <v>0</v>
      </c>
      <c r="G22" s="9">
        <v>1</v>
      </c>
      <c r="H22" s="9">
        <v>0</v>
      </c>
      <c r="I22" s="10">
        <f>IF(E22=0,"",G22/E22)</f>
        <v>1</v>
      </c>
      <c r="J22" s="12">
        <f>IF(C22=0,"",H22/C22)</f>
        <v>0</v>
      </c>
      <c r="K22" s="22">
        <f t="shared" si="13"/>
        <v>0</v>
      </c>
      <c r="L22" s="22">
        <f>F22-H22</f>
        <v>0</v>
      </c>
      <c r="M22" s="9">
        <v>0</v>
      </c>
      <c r="N22" s="9">
        <v>0</v>
      </c>
      <c r="O22" s="9">
        <v>0</v>
      </c>
      <c r="P22" s="9">
        <v>0</v>
      </c>
      <c r="Q22" s="9"/>
      <c r="R22" s="9"/>
      <c r="S22" s="9">
        <f t="shared" si="14"/>
        <v>1</v>
      </c>
      <c r="T22" s="9">
        <v>0</v>
      </c>
      <c r="U22" s="9"/>
      <c r="V22" s="9"/>
      <c r="W22" s="32">
        <f t="shared" si="15"/>
        <v>0.3333333333333333</v>
      </c>
      <c r="X22" s="10">
        <f t="shared" si="16"/>
        <v>0</v>
      </c>
      <c r="Y22" s="32">
        <f t="shared" si="17"/>
        <v>1</v>
      </c>
      <c r="Z22" s="10"/>
    </row>
    <row r="23" spans="1:26" ht="34.5" customHeight="1" thickBot="1" thickTop="1">
      <c r="A23" s="6" t="s">
        <v>30</v>
      </c>
      <c r="B23" s="9">
        <v>2</v>
      </c>
      <c r="C23" s="9">
        <v>1</v>
      </c>
      <c r="D23" s="9">
        <f t="shared" si="12"/>
        <v>3</v>
      </c>
      <c r="E23" s="9">
        <v>0</v>
      </c>
      <c r="F23" s="9">
        <v>0</v>
      </c>
      <c r="G23" s="9">
        <v>0</v>
      </c>
      <c r="H23" s="9">
        <v>0</v>
      </c>
      <c r="I23" s="10">
        <f aca="true" t="shared" si="18" ref="I23:J26">IF(B23=0,"",G23/B23)</f>
        <v>0</v>
      </c>
      <c r="J23" s="12">
        <f>IF(C23=0,"",H23/C23)</f>
        <v>0</v>
      </c>
      <c r="K23" s="22">
        <f t="shared" si="13"/>
        <v>0</v>
      </c>
      <c r="L23" s="22">
        <f>F23-H23</f>
        <v>0</v>
      </c>
      <c r="M23" s="9">
        <v>0</v>
      </c>
      <c r="N23" s="9">
        <v>0</v>
      </c>
      <c r="O23" s="9">
        <v>0</v>
      </c>
      <c r="P23" s="9">
        <v>0</v>
      </c>
      <c r="Q23" s="9"/>
      <c r="R23" s="9"/>
      <c r="S23" s="9">
        <f t="shared" si="14"/>
        <v>0</v>
      </c>
      <c r="T23" s="9">
        <v>0</v>
      </c>
      <c r="U23" s="9"/>
      <c r="V23" s="9"/>
      <c r="W23" s="32">
        <f t="shared" si="15"/>
        <v>0</v>
      </c>
      <c r="X23" s="10">
        <f t="shared" si="16"/>
        <v>0</v>
      </c>
      <c r="Y23" s="32">
        <f t="shared" si="17"/>
      </c>
      <c r="Z23" s="10"/>
    </row>
    <row r="24" spans="1:26" ht="34.5" customHeight="1" thickBot="1" thickTop="1">
      <c r="A24" s="6" t="s">
        <v>31</v>
      </c>
      <c r="B24" s="9">
        <v>8</v>
      </c>
      <c r="C24" s="9">
        <v>1</v>
      </c>
      <c r="D24" s="9">
        <f t="shared" si="12"/>
        <v>9</v>
      </c>
      <c r="E24" s="61">
        <v>2</v>
      </c>
      <c r="F24" s="61">
        <v>0</v>
      </c>
      <c r="G24" s="9">
        <v>0</v>
      </c>
      <c r="H24" s="9">
        <v>0</v>
      </c>
      <c r="I24" s="10">
        <f t="shared" si="18"/>
        <v>0</v>
      </c>
      <c r="J24" s="12">
        <f t="shared" si="18"/>
        <v>0</v>
      </c>
      <c r="K24" s="22">
        <f>B24-G24</f>
        <v>8</v>
      </c>
      <c r="L24" s="22">
        <v>0</v>
      </c>
      <c r="M24" s="61">
        <v>0</v>
      </c>
      <c r="N24" s="61">
        <v>0</v>
      </c>
      <c r="O24" s="9">
        <v>0</v>
      </c>
      <c r="P24" s="9">
        <v>0</v>
      </c>
      <c r="Q24" s="9"/>
      <c r="R24" s="9"/>
      <c r="S24" s="9">
        <f t="shared" si="14"/>
        <v>0</v>
      </c>
      <c r="T24" s="9">
        <v>0</v>
      </c>
      <c r="U24" s="9"/>
      <c r="V24" s="9"/>
      <c r="W24" s="32">
        <f t="shared" si="15"/>
        <v>0</v>
      </c>
      <c r="X24" s="10">
        <f t="shared" si="16"/>
        <v>0</v>
      </c>
      <c r="Y24" s="32">
        <f>IF(B24=0,"",(S24-U24-V24)/B24)</f>
        <v>0</v>
      </c>
      <c r="Z24" s="10"/>
    </row>
    <row r="25" spans="1:26" ht="34.5" customHeight="1" thickBot="1" thickTop="1">
      <c r="A25" s="6" t="s">
        <v>32</v>
      </c>
      <c r="B25" s="15">
        <v>2</v>
      </c>
      <c r="C25" s="15">
        <v>1</v>
      </c>
      <c r="D25" s="9">
        <f t="shared" si="12"/>
        <v>3</v>
      </c>
      <c r="E25" s="61"/>
      <c r="F25" s="61"/>
      <c r="G25" s="15">
        <v>0</v>
      </c>
      <c r="H25" s="15">
        <v>0</v>
      </c>
      <c r="I25" s="10">
        <f t="shared" si="18"/>
        <v>0</v>
      </c>
      <c r="J25" s="12">
        <f t="shared" si="18"/>
        <v>0</v>
      </c>
      <c r="K25" s="22">
        <f>B25-G25</f>
        <v>2</v>
      </c>
      <c r="L25" s="39">
        <v>0</v>
      </c>
      <c r="M25" s="61"/>
      <c r="N25" s="61"/>
      <c r="O25" s="15">
        <v>0</v>
      </c>
      <c r="P25" s="15">
        <v>0</v>
      </c>
      <c r="Q25" s="15"/>
      <c r="R25" s="15"/>
      <c r="S25" s="15">
        <f>G25+O25</f>
        <v>0</v>
      </c>
      <c r="T25" s="15">
        <v>0</v>
      </c>
      <c r="U25" s="15"/>
      <c r="V25" s="40"/>
      <c r="W25" s="38">
        <f t="shared" si="15"/>
        <v>0</v>
      </c>
      <c r="X25" s="10">
        <f t="shared" si="16"/>
        <v>0</v>
      </c>
      <c r="Y25" s="32">
        <f>IF(B25=0,"",(S25-U25-V25)/B25)</f>
        <v>0</v>
      </c>
      <c r="Z25" s="10"/>
    </row>
    <row r="26" spans="1:26" ht="34.5" customHeight="1" thickBot="1" thickTop="1">
      <c r="A26" s="6" t="s">
        <v>33</v>
      </c>
      <c r="B26" s="9">
        <v>8</v>
      </c>
      <c r="C26" s="9">
        <v>1</v>
      </c>
      <c r="D26" s="9">
        <f t="shared" si="12"/>
        <v>9</v>
      </c>
      <c r="E26" s="9">
        <v>1</v>
      </c>
      <c r="F26" s="9">
        <v>0</v>
      </c>
      <c r="G26" s="9">
        <v>0</v>
      </c>
      <c r="H26" s="9">
        <v>0</v>
      </c>
      <c r="I26" s="10">
        <f>IF(E26=0,"",G26/E26)</f>
        <v>0</v>
      </c>
      <c r="J26" s="12">
        <f t="shared" si="18"/>
        <v>0</v>
      </c>
      <c r="K26" s="22">
        <f t="shared" si="13"/>
        <v>1</v>
      </c>
      <c r="L26" s="22">
        <v>0</v>
      </c>
      <c r="M26" s="9">
        <v>0</v>
      </c>
      <c r="N26" s="9">
        <v>0</v>
      </c>
      <c r="O26" s="9">
        <v>0</v>
      </c>
      <c r="P26" s="9">
        <v>0</v>
      </c>
      <c r="Q26" s="9"/>
      <c r="R26" s="9"/>
      <c r="S26" s="9">
        <f>G26+O26</f>
        <v>0</v>
      </c>
      <c r="T26" s="9">
        <v>0</v>
      </c>
      <c r="U26" s="9"/>
      <c r="V26" s="31"/>
      <c r="W26" s="10">
        <f t="shared" si="15"/>
        <v>0</v>
      </c>
      <c r="X26" s="10">
        <f>IF(C26=0,"",T26/C26)</f>
        <v>0</v>
      </c>
      <c r="Y26" s="32">
        <f t="shared" si="17"/>
        <v>0</v>
      </c>
      <c r="Z26" s="10"/>
    </row>
    <row r="27" spans="1:26" ht="34.5" customHeight="1" thickBot="1" thickTop="1">
      <c r="A27" s="6" t="s">
        <v>37</v>
      </c>
      <c r="B27" s="11">
        <v>8</v>
      </c>
      <c r="C27" s="11">
        <v>1</v>
      </c>
      <c r="D27" s="9">
        <f t="shared" si="12"/>
        <v>9</v>
      </c>
      <c r="E27" s="58">
        <v>2</v>
      </c>
      <c r="F27" s="58">
        <v>0</v>
      </c>
      <c r="G27" s="11">
        <v>0</v>
      </c>
      <c r="H27" s="11">
        <v>0</v>
      </c>
      <c r="I27" s="10">
        <f aca="true" t="shared" si="19" ref="I27:J30">IF(B27=0,"",G27/B27)</f>
        <v>0</v>
      </c>
      <c r="J27" s="12">
        <f t="shared" si="19"/>
        <v>0</v>
      </c>
      <c r="K27" s="22">
        <f>B27-G27</f>
        <v>8</v>
      </c>
      <c r="L27" s="23">
        <v>0</v>
      </c>
      <c r="M27" s="61">
        <v>0</v>
      </c>
      <c r="N27" s="61">
        <v>0</v>
      </c>
      <c r="O27" s="11">
        <v>0</v>
      </c>
      <c r="P27" s="11">
        <v>0</v>
      </c>
      <c r="Q27" s="11"/>
      <c r="R27" s="11"/>
      <c r="S27" s="11">
        <f>G27+O27</f>
        <v>0</v>
      </c>
      <c r="T27" s="11">
        <v>0</v>
      </c>
      <c r="U27" s="11"/>
      <c r="V27" s="11"/>
      <c r="W27" s="41">
        <f t="shared" si="15"/>
        <v>0</v>
      </c>
      <c r="X27" s="10">
        <f>IF(C27=0,"",T27/C27)</f>
        <v>0</v>
      </c>
      <c r="Y27" s="32">
        <f>IF(B27=0,"",(S27-U27-V27)/B27)</f>
        <v>0</v>
      </c>
      <c r="Z27" s="10"/>
    </row>
    <row r="28" spans="1:26" ht="34.5" customHeight="1" thickBot="1" thickTop="1">
      <c r="A28" s="6" t="s">
        <v>38</v>
      </c>
      <c r="B28" s="9">
        <v>5</v>
      </c>
      <c r="C28" s="9">
        <v>1</v>
      </c>
      <c r="D28" s="9">
        <f t="shared" si="12"/>
        <v>6</v>
      </c>
      <c r="E28" s="59"/>
      <c r="F28" s="59"/>
      <c r="G28" s="9">
        <v>1</v>
      </c>
      <c r="H28" s="9">
        <v>0</v>
      </c>
      <c r="I28" s="10">
        <f t="shared" si="19"/>
        <v>0.2</v>
      </c>
      <c r="J28" s="12">
        <f t="shared" si="19"/>
        <v>0</v>
      </c>
      <c r="K28" s="22">
        <f>B28-G28</f>
        <v>4</v>
      </c>
      <c r="L28" s="22">
        <f>F27-H28</f>
        <v>0</v>
      </c>
      <c r="M28" s="61"/>
      <c r="N28" s="61"/>
      <c r="O28" s="9">
        <v>0</v>
      </c>
      <c r="P28" s="9">
        <v>0</v>
      </c>
      <c r="Q28" s="9"/>
      <c r="R28" s="9"/>
      <c r="S28" s="9">
        <f>G28+O28</f>
        <v>1</v>
      </c>
      <c r="T28" s="9">
        <v>0</v>
      </c>
      <c r="U28" s="9"/>
      <c r="V28" s="9"/>
      <c r="W28" s="32">
        <f t="shared" si="15"/>
        <v>0.2</v>
      </c>
      <c r="X28" s="10">
        <f>IF(C28=0,"",T28/C28)</f>
        <v>0</v>
      </c>
      <c r="Y28" s="32">
        <f>IF(B28=0,"",(S28-U28-V28)/B28)</f>
        <v>0.2</v>
      </c>
      <c r="Z28" s="10"/>
    </row>
    <row r="29" spans="1:26" ht="34.5" customHeight="1" thickBot="1" thickTop="1">
      <c r="A29" s="6" t="s">
        <v>39</v>
      </c>
      <c r="B29" s="9">
        <v>8</v>
      </c>
      <c r="C29" s="9">
        <v>1</v>
      </c>
      <c r="D29" s="9">
        <f t="shared" si="12"/>
        <v>9</v>
      </c>
      <c r="E29" s="60"/>
      <c r="F29" s="60"/>
      <c r="G29" s="9">
        <v>0</v>
      </c>
      <c r="H29" s="9">
        <v>0</v>
      </c>
      <c r="I29" s="10">
        <f t="shared" si="19"/>
        <v>0</v>
      </c>
      <c r="J29" s="12">
        <f t="shared" si="19"/>
        <v>0</v>
      </c>
      <c r="K29" s="22">
        <f>B29-G29</f>
        <v>8</v>
      </c>
      <c r="L29" s="22">
        <f>F29-H29</f>
        <v>0</v>
      </c>
      <c r="M29" s="62"/>
      <c r="N29" s="62"/>
      <c r="O29" s="9">
        <v>0</v>
      </c>
      <c r="P29" s="9">
        <v>0</v>
      </c>
      <c r="Q29" s="9"/>
      <c r="R29" s="9"/>
      <c r="S29" s="9">
        <f>G29+O29</f>
        <v>0</v>
      </c>
      <c r="T29" s="9">
        <v>0</v>
      </c>
      <c r="U29" s="9"/>
      <c r="V29" s="9"/>
      <c r="W29" s="32">
        <f t="shared" si="15"/>
        <v>0</v>
      </c>
      <c r="X29" s="10">
        <f>IF(C29=0,"",T29/C29)</f>
        <v>0</v>
      </c>
      <c r="Y29" s="32">
        <f>IF(B29=0,"",(S29-U29-V29)/B29)</f>
        <v>0</v>
      </c>
      <c r="Z29" s="10"/>
    </row>
    <row r="30" spans="1:26" ht="34.5" customHeight="1" thickBot="1" thickTop="1">
      <c r="A30" s="30" t="s">
        <v>8</v>
      </c>
      <c r="B30" s="16">
        <f>SUM(B19:B29)</f>
        <v>52</v>
      </c>
      <c r="C30" s="16">
        <f>SUM(C19:C29)</f>
        <v>11</v>
      </c>
      <c r="D30" s="16">
        <f>SUM(D19:D29)</f>
        <v>63</v>
      </c>
      <c r="E30" s="16">
        <f>SUM(E19:E29)</f>
        <v>8</v>
      </c>
      <c r="F30" s="16">
        <f>SUM(F27:F29)</f>
        <v>0</v>
      </c>
      <c r="G30" s="16">
        <f>SUM(G19:G29)</f>
        <v>4</v>
      </c>
      <c r="H30" s="16">
        <f>SUM(H28:H29)</f>
        <v>0</v>
      </c>
      <c r="I30" s="42">
        <f>G30/E30</f>
        <v>0.5</v>
      </c>
      <c r="J30" s="44">
        <f t="shared" si="19"/>
        <v>0</v>
      </c>
      <c r="K30" s="18">
        <f aca="true" t="shared" si="20" ref="K30:P30">SUM(K19:K29)</f>
        <v>34</v>
      </c>
      <c r="L30" s="18">
        <f t="shared" si="20"/>
        <v>0</v>
      </c>
      <c r="M30" s="16">
        <f t="shared" si="20"/>
        <v>0</v>
      </c>
      <c r="N30" s="16">
        <f t="shared" si="20"/>
        <v>0</v>
      </c>
      <c r="O30" s="16">
        <f t="shared" si="20"/>
        <v>0</v>
      </c>
      <c r="P30" s="16">
        <f t="shared" si="20"/>
        <v>0</v>
      </c>
      <c r="Q30" s="16"/>
      <c r="R30" s="16"/>
      <c r="S30" s="16">
        <f>SUM(S19:S29)</f>
        <v>4</v>
      </c>
      <c r="T30" s="16">
        <f>SUM(T19:U29)</f>
        <v>0</v>
      </c>
      <c r="U30" s="16">
        <f>SUM(U19:U29)</f>
        <v>0</v>
      </c>
      <c r="V30" s="16">
        <f>SUM(V19:V29)</f>
        <v>0</v>
      </c>
      <c r="W30" s="17">
        <f>(S30-U30-V30)/B30</f>
        <v>0.07692307692307693</v>
      </c>
      <c r="X30" s="17">
        <f>T30/C30</f>
        <v>0</v>
      </c>
      <c r="Y30" s="17">
        <f>(S30-U30-V30)/E30</f>
        <v>0.5</v>
      </c>
      <c r="Z30" s="17"/>
    </row>
    <row r="31" spans="1:26" ht="34.5" customHeight="1" thickBot="1" thickTop="1">
      <c r="A31" s="34" t="s">
        <v>9</v>
      </c>
      <c r="B31" s="35">
        <f aca="true" t="shared" si="21" ref="B31:H31">B16+B30</f>
        <v>133</v>
      </c>
      <c r="C31" s="35">
        <f t="shared" si="21"/>
        <v>21</v>
      </c>
      <c r="D31" s="35">
        <f t="shared" si="21"/>
        <v>154</v>
      </c>
      <c r="E31" s="35">
        <f t="shared" si="21"/>
        <v>89</v>
      </c>
      <c r="F31" s="35">
        <f t="shared" si="21"/>
        <v>1</v>
      </c>
      <c r="G31" s="35">
        <f t="shared" si="21"/>
        <v>57</v>
      </c>
      <c r="H31" s="35">
        <f t="shared" si="21"/>
        <v>0</v>
      </c>
      <c r="I31" s="43">
        <f>G31/E31</f>
        <v>0.6404494382022472</v>
      </c>
      <c r="J31" s="46">
        <f>H31/F31</f>
        <v>0</v>
      </c>
      <c r="K31" s="36">
        <f aca="true" t="shared" si="22" ref="K31:P31">K16+K30</f>
        <v>64</v>
      </c>
      <c r="L31" s="36">
        <f t="shared" si="22"/>
        <v>0</v>
      </c>
      <c r="M31" s="36">
        <f t="shared" si="22"/>
        <v>55</v>
      </c>
      <c r="N31" s="36">
        <f t="shared" si="22"/>
        <v>0</v>
      </c>
      <c r="O31" s="36">
        <f t="shared" si="22"/>
        <v>16</v>
      </c>
      <c r="P31" s="36">
        <f t="shared" si="22"/>
        <v>0</v>
      </c>
      <c r="Q31" s="35"/>
      <c r="R31" s="35"/>
      <c r="S31" s="35">
        <f>S16+S30</f>
        <v>73</v>
      </c>
      <c r="T31" s="35">
        <f>T16+T30</f>
        <v>0</v>
      </c>
      <c r="U31" s="35">
        <f>U16+U30</f>
        <v>4</v>
      </c>
      <c r="V31" s="35">
        <f>V16+V30</f>
        <v>0</v>
      </c>
      <c r="W31" s="33">
        <f>(S31-U31-V31)/B31</f>
        <v>0.518796992481203</v>
      </c>
      <c r="X31" s="33">
        <f>T31/C31</f>
        <v>0</v>
      </c>
      <c r="Y31" s="17">
        <f>(S31-U31-V31)/E31</f>
        <v>0.7752808988764045</v>
      </c>
      <c r="Z31" s="17">
        <f>T31/F31</f>
        <v>0</v>
      </c>
    </row>
    <row r="32" spans="1:24" ht="34.5" customHeight="1" thickTop="1">
      <c r="A32" s="52" t="s">
        <v>23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0:12" ht="34.5" customHeight="1">
      <c r="J33" s="63" t="s">
        <v>47</v>
      </c>
      <c r="K33" s="64"/>
      <c r="L33" s="64"/>
    </row>
  </sheetData>
  <sheetProtection/>
  <mergeCells count="50">
    <mergeCell ref="M27:M29"/>
    <mergeCell ref="N27:N29"/>
    <mergeCell ref="E20:E21"/>
    <mergeCell ref="F20:F21"/>
    <mergeCell ref="M20:M21"/>
    <mergeCell ref="N20:N21"/>
    <mergeCell ref="E24:E25"/>
    <mergeCell ref="F24:F25"/>
    <mergeCell ref="A1:X1"/>
    <mergeCell ref="A2:X2"/>
    <mergeCell ref="S4:T4"/>
    <mergeCell ref="W4:X4"/>
    <mergeCell ref="A4:A5"/>
    <mergeCell ref="E4:F4"/>
    <mergeCell ref="B4:D4"/>
    <mergeCell ref="G4:H4"/>
    <mergeCell ref="Q4:R4"/>
    <mergeCell ref="M10:M12"/>
    <mergeCell ref="F10:F12"/>
    <mergeCell ref="N10:N12"/>
    <mergeCell ref="O4:P4"/>
    <mergeCell ref="K4:L4"/>
    <mergeCell ref="M4:N4"/>
    <mergeCell ref="E10:E12"/>
    <mergeCell ref="J33:L33"/>
    <mergeCell ref="M13:M15"/>
    <mergeCell ref="N13:N15"/>
    <mergeCell ref="K17:L17"/>
    <mergeCell ref="E13:E15"/>
    <mergeCell ref="M24:M25"/>
    <mergeCell ref="N24:N25"/>
    <mergeCell ref="E27:E29"/>
    <mergeCell ref="F27:F29"/>
    <mergeCell ref="Y4:Z4"/>
    <mergeCell ref="A32:X32"/>
    <mergeCell ref="U4:V4"/>
    <mergeCell ref="I4:J4"/>
    <mergeCell ref="A17:A18"/>
    <mergeCell ref="B17:D17"/>
    <mergeCell ref="E17:F17"/>
    <mergeCell ref="G17:H17"/>
    <mergeCell ref="I17:J17"/>
    <mergeCell ref="F13:F15"/>
    <mergeCell ref="Y17:Z17"/>
    <mergeCell ref="M17:N17"/>
    <mergeCell ref="O17:P17"/>
    <mergeCell ref="Q17:R17"/>
    <mergeCell ref="S17:T17"/>
    <mergeCell ref="U17:V17"/>
    <mergeCell ref="W17:X17"/>
  </mergeCells>
  <printOptions horizontalCentered="1"/>
  <pageMargins left="0.3937007874015748" right="0.35433070866141736" top="0.35433070866141736" bottom="0.3937007874015748" header="0.5511811023622047" footer="0.5118110236220472"/>
  <pageSetup fitToHeight="1" fitToWidth="1" horizontalDpi="300" verticalDpi="300" orientation="portrait" paperSize="9" scale="47" r:id="rId2"/>
  <headerFooter alignWithMargins="0">
    <oddHeader>&amp;R&amp;"標楷體,標準"&amp;10綜合業務組編製
印表日期：&amp;D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Lung</dc:creator>
  <cp:keywords/>
  <dc:description/>
  <cp:lastModifiedBy>admin</cp:lastModifiedBy>
  <cp:lastPrinted>2016-02-19T07:57:54Z</cp:lastPrinted>
  <dcterms:created xsi:type="dcterms:W3CDTF">2006-07-18T12:12:31Z</dcterms:created>
  <dcterms:modified xsi:type="dcterms:W3CDTF">2016-02-22T00:47:16Z</dcterms:modified>
  <cp:category/>
  <cp:version/>
  <cp:contentType/>
  <cp:contentStatus/>
</cp:coreProperties>
</file>