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40.128.8.190\30綜合業務組\0-大一新生統計大表\112大一新生統計表\"/>
    </mc:Choice>
  </mc:AlternateContent>
  <bookViews>
    <workbookView xWindow="-120" yWindow="-120" windowWidth="29040" windowHeight="15840"/>
  </bookViews>
  <sheets>
    <sheet name="統計大表" sheetId="6" r:id="rId1"/>
  </sheets>
  <definedNames>
    <definedName name="_xlnm._FilterDatabase" localSheetId="0" hidden="1">統計大表!$A$6:$BN$43</definedName>
    <definedName name="_xlnm.Print_Area" localSheetId="0">統計大表!$A$1:$BN$43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9" i="6" l="1"/>
  <c r="BE19" i="6"/>
  <c r="BD20" i="6"/>
  <c r="BE20" i="6"/>
  <c r="BD21" i="6"/>
  <c r="BE21" i="6"/>
  <c r="BD22" i="6"/>
  <c r="BE22" i="6"/>
  <c r="BD23" i="6"/>
  <c r="BE23" i="6"/>
  <c r="BD24" i="6"/>
  <c r="BE24" i="6"/>
  <c r="BD25" i="6"/>
  <c r="BE25" i="6"/>
  <c r="BD26" i="6"/>
  <c r="BE26" i="6"/>
  <c r="BD27" i="6"/>
  <c r="BE27" i="6"/>
  <c r="BD28" i="6"/>
  <c r="BE28" i="6"/>
  <c r="BD29" i="6"/>
  <c r="BE29" i="6"/>
  <c r="BD30" i="6"/>
  <c r="BE30" i="6"/>
  <c r="BD31" i="6"/>
  <c r="BE31" i="6"/>
  <c r="BD32" i="6"/>
  <c r="BE32" i="6"/>
  <c r="BD33" i="6"/>
  <c r="BE33" i="6"/>
  <c r="BD34" i="6"/>
  <c r="BE34" i="6"/>
  <c r="BD35" i="6"/>
  <c r="BE35" i="6"/>
  <c r="BE18" i="6"/>
  <c r="BD18" i="6"/>
  <c r="BD8" i="6"/>
  <c r="BE8" i="6"/>
  <c r="BD9" i="6"/>
  <c r="BE9" i="6"/>
  <c r="BD10" i="6"/>
  <c r="BE10" i="6"/>
  <c r="BD11" i="6"/>
  <c r="BE11" i="6"/>
  <c r="BD12" i="6"/>
  <c r="BE12" i="6"/>
  <c r="BD13" i="6"/>
  <c r="BE13" i="6"/>
  <c r="BD14" i="6"/>
  <c r="BE14" i="6"/>
  <c r="BD15" i="6"/>
  <c r="BE15" i="6"/>
  <c r="BD16" i="6"/>
  <c r="BE16" i="6"/>
  <c r="BD17" i="6"/>
  <c r="BE17" i="6"/>
  <c r="BE7" i="6"/>
  <c r="BD7" i="6"/>
  <c r="BC36" i="6" l="1"/>
  <c r="BB36" i="6"/>
  <c r="V28" i="6" l="1"/>
  <c r="V12" i="6" l="1"/>
  <c r="AF36" i="6" l="1"/>
  <c r="AG36" i="6"/>
  <c r="AH36" i="6"/>
  <c r="AI36" i="6"/>
  <c r="BG33" i="6" l="1"/>
  <c r="BG32" i="6"/>
  <c r="BG13" i="6"/>
  <c r="BG12" i="6"/>
  <c r="V20" i="6"/>
  <c r="V34" i="6" l="1"/>
  <c r="V33" i="6"/>
  <c r="V19" i="6"/>
  <c r="V21" i="6"/>
  <c r="V22" i="6"/>
  <c r="V23" i="6"/>
  <c r="V24" i="6"/>
  <c r="V25" i="6"/>
  <c r="V26" i="6"/>
  <c r="V27" i="6"/>
  <c r="V29" i="6"/>
  <c r="V30" i="6"/>
  <c r="V31" i="6"/>
  <c r="V18" i="6"/>
  <c r="V8" i="6"/>
  <c r="V9" i="6"/>
  <c r="V10" i="6"/>
  <c r="V11" i="6"/>
  <c r="V13" i="6"/>
  <c r="V14" i="6"/>
  <c r="V15" i="6"/>
  <c r="V7" i="6"/>
  <c r="BL35" i="6" l="1"/>
  <c r="BL32" i="6"/>
  <c r="BN36" i="6" l="1"/>
  <c r="T8" i="6"/>
  <c r="BK8" i="6" s="1"/>
  <c r="T9" i="6"/>
  <c r="BK9" i="6" s="1"/>
  <c r="T10" i="6"/>
  <c r="BK10" i="6" s="1"/>
  <c r="T11" i="6"/>
  <c r="BK11" i="6" s="1"/>
  <c r="T12" i="6"/>
  <c r="BK12" i="6" s="1"/>
  <c r="T13" i="6"/>
  <c r="BK13" i="6" s="1"/>
  <c r="T14" i="6"/>
  <c r="BK14" i="6" s="1"/>
  <c r="T15" i="6"/>
  <c r="BK15" i="6" s="1"/>
  <c r="T18" i="6"/>
  <c r="BK18" i="6" s="1"/>
  <c r="T19" i="6"/>
  <c r="BK19" i="6" s="1"/>
  <c r="T20" i="6"/>
  <c r="BK20" i="6" s="1"/>
  <c r="T21" i="6"/>
  <c r="BK21" i="6" s="1"/>
  <c r="T22" i="6"/>
  <c r="BK22" i="6" s="1"/>
  <c r="T23" i="6"/>
  <c r="BK23" i="6" s="1"/>
  <c r="T24" i="6"/>
  <c r="BK24" i="6" s="1"/>
  <c r="T25" i="6"/>
  <c r="BK25" i="6" s="1"/>
  <c r="T26" i="6"/>
  <c r="BK26" i="6" s="1"/>
  <c r="T27" i="6"/>
  <c r="BK27" i="6" s="1"/>
  <c r="T28" i="6"/>
  <c r="BK28" i="6" s="1"/>
  <c r="T29" i="6"/>
  <c r="BK29" i="6" s="1"/>
  <c r="T30" i="6"/>
  <c r="BK30" i="6" s="1"/>
  <c r="T31" i="6"/>
  <c r="BK31" i="6" s="1"/>
  <c r="T33" i="6"/>
  <c r="BK33" i="6" s="1"/>
  <c r="T34" i="6"/>
  <c r="BK34" i="6" s="1"/>
  <c r="T7" i="6"/>
  <c r="BK7" i="6" s="1"/>
  <c r="X7" i="6" l="1"/>
  <c r="C36" i="6"/>
  <c r="R36" i="6" l="1"/>
  <c r="N36" i="6" l="1"/>
  <c r="O36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3" i="6"/>
  <c r="U34" i="6"/>
  <c r="U18" i="6"/>
  <c r="U8" i="6"/>
  <c r="U9" i="6"/>
  <c r="U10" i="6"/>
  <c r="U11" i="6"/>
  <c r="U12" i="6"/>
  <c r="U13" i="6"/>
  <c r="U14" i="6"/>
  <c r="U15" i="6"/>
  <c r="U7" i="6"/>
  <c r="BH32" i="6" l="1"/>
  <c r="BI32" i="6"/>
  <c r="BJ32" i="6" l="1"/>
  <c r="D36" i="6"/>
  <c r="E36" i="6"/>
  <c r="F36" i="6"/>
  <c r="G36" i="6"/>
  <c r="H36" i="6"/>
  <c r="I36" i="6"/>
  <c r="J36" i="6"/>
  <c r="K36" i="6"/>
  <c r="L36" i="6"/>
  <c r="M36" i="6"/>
  <c r="P36" i="6"/>
  <c r="Q36" i="6"/>
  <c r="S36" i="6"/>
  <c r="BH35" i="6"/>
  <c r="BI35" i="6"/>
  <c r="BM36" i="6"/>
  <c r="BF36" i="6"/>
  <c r="AA36" i="6"/>
  <c r="AB36" i="6"/>
  <c r="AC36" i="6"/>
  <c r="AD36" i="6"/>
  <c r="AE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Z36" i="6"/>
  <c r="W36" i="6"/>
  <c r="B36" i="6"/>
  <c r="BH16" i="6"/>
  <c r="BE36" i="6" l="1"/>
  <c r="BD36" i="6"/>
  <c r="U36" i="6"/>
  <c r="T36" i="6"/>
  <c r="BL16" i="6" l="1"/>
  <c r="BL17" i="6"/>
  <c r="BI16" i="6"/>
  <c r="BI17" i="6"/>
  <c r="BH17" i="6"/>
  <c r="BG8" i="6"/>
  <c r="BG9" i="6"/>
  <c r="BG10" i="6"/>
  <c r="BG11" i="6"/>
  <c r="BG14" i="6"/>
  <c r="BG15" i="6"/>
  <c r="BG17" i="6"/>
  <c r="BG16" i="6"/>
  <c r="BG20" i="6"/>
  <c r="BG21" i="6"/>
  <c r="BG22" i="6"/>
  <c r="BG23" i="6"/>
  <c r="BG24" i="6"/>
  <c r="BG25" i="6"/>
  <c r="BG27" i="6"/>
  <c r="BG28" i="6"/>
  <c r="BG29" i="6"/>
  <c r="BG30" i="6"/>
  <c r="BG31" i="6"/>
  <c r="BJ16" i="6" l="1"/>
  <c r="BJ17" i="6"/>
  <c r="BL8" i="6" l="1"/>
  <c r="BL9" i="6"/>
  <c r="BL10" i="6"/>
  <c r="BL11" i="6"/>
  <c r="BL12" i="6"/>
  <c r="BL13" i="6"/>
  <c r="BL14" i="6"/>
  <c r="BL15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3" i="6"/>
  <c r="BL34" i="6"/>
  <c r="BL7" i="6"/>
  <c r="BL36" i="6" l="1"/>
  <c r="X9" i="6" l="1"/>
  <c r="X13" i="6"/>
  <c r="X19" i="6"/>
  <c r="X8" i="6"/>
  <c r="X12" i="6"/>
  <c r="X20" i="6"/>
  <c r="X18" i="6"/>
  <c r="X15" i="6"/>
  <c r="X11" i="6"/>
  <c r="X14" i="6"/>
  <c r="X10" i="6"/>
  <c r="Y20" i="6"/>
  <c r="Y14" i="6"/>
  <c r="Y10" i="6"/>
  <c r="Y15" i="6"/>
  <c r="Y7" i="6"/>
  <c r="Y12" i="6"/>
  <c r="Y13" i="6"/>
  <c r="Y18" i="6"/>
  <c r="Y9" i="6"/>
  <c r="Y19" i="6"/>
  <c r="Y8" i="6"/>
  <c r="Y11" i="6"/>
  <c r="X23" i="6" l="1"/>
  <c r="X21" i="6" l="1"/>
  <c r="BG7" i="6"/>
  <c r="X34" i="6" l="1"/>
  <c r="X25" i="6"/>
  <c r="X29" i="6"/>
  <c r="X28" i="6"/>
  <c r="X33" i="6"/>
  <c r="X30" i="6"/>
  <c r="X27" i="6"/>
  <c r="X31" i="6"/>
  <c r="X22" i="6"/>
  <c r="X26" i="6"/>
  <c r="X24" i="6"/>
  <c r="V36" i="6"/>
  <c r="BK36" i="6" s="1"/>
  <c r="BI27" i="6"/>
  <c r="X36" i="6" l="1"/>
  <c r="BI7" i="6"/>
  <c r="BH7" i="6" l="1"/>
  <c r="BJ7" i="6" s="1"/>
  <c r="Y21" i="6" l="1"/>
  <c r="Y22" i="6"/>
  <c r="Y23" i="6"/>
  <c r="Y24" i="6"/>
  <c r="Y25" i="6"/>
  <c r="Y26" i="6"/>
  <c r="Y28" i="6"/>
  <c r="Y29" i="6"/>
  <c r="Y30" i="6"/>
  <c r="Y31" i="6"/>
  <c r="Y33" i="6"/>
  <c r="Y34" i="6"/>
  <c r="BH27" i="6" l="1"/>
  <c r="BJ27" i="6" s="1"/>
  <c r="Y27" i="6"/>
  <c r="BH13" i="6"/>
  <c r="BH26" i="6"/>
  <c r="BH18" i="6"/>
  <c r="BH9" i="6"/>
  <c r="BH34" i="6"/>
  <c r="BH29" i="6"/>
  <c r="BH25" i="6"/>
  <c r="BH21" i="6"/>
  <c r="BH12" i="6"/>
  <c r="BH8" i="6"/>
  <c r="BH33" i="6"/>
  <c r="BH28" i="6"/>
  <c r="BH24" i="6"/>
  <c r="BH20" i="6"/>
  <c r="BH15" i="6"/>
  <c r="BH11" i="6"/>
  <c r="BH30" i="6"/>
  <c r="BH22" i="6"/>
  <c r="BH31" i="6"/>
  <c r="BH23" i="6"/>
  <c r="BH19" i="6"/>
  <c r="BH14" i="6"/>
  <c r="BH10" i="6"/>
  <c r="BI13" i="6" l="1"/>
  <c r="BJ13" i="6" s="1"/>
  <c r="BI25" i="6" l="1"/>
  <c r="BJ25" i="6" s="1"/>
  <c r="BI12" i="6"/>
  <c r="BJ12" i="6" s="1"/>
  <c r="BI29" i="6"/>
  <c r="BJ29" i="6" s="1"/>
  <c r="BI26" i="6"/>
  <c r="BJ26" i="6" s="1"/>
  <c r="BI18" i="6"/>
  <c r="BJ18" i="6" s="1"/>
  <c r="BI9" i="6"/>
  <c r="BJ9" i="6" s="1"/>
  <c r="BI34" i="6"/>
  <c r="BJ34" i="6" s="1"/>
  <c r="BI21" i="6"/>
  <c r="BJ21" i="6" s="1"/>
  <c r="BI8" i="6"/>
  <c r="BJ8" i="6" s="1"/>
  <c r="BI28" i="6"/>
  <c r="BJ28" i="6" s="1"/>
  <c r="BI20" i="6"/>
  <c r="BJ20" i="6" s="1"/>
  <c r="BI11" i="6"/>
  <c r="BJ11" i="6" s="1"/>
  <c r="BI33" i="6"/>
  <c r="BJ33" i="6" s="1"/>
  <c r="BI31" i="6"/>
  <c r="BJ31" i="6" s="1"/>
  <c r="BI24" i="6"/>
  <c r="BJ24" i="6" s="1"/>
  <c r="BI15" i="6"/>
  <c r="BJ15" i="6" s="1"/>
  <c r="BI30" i="6"/>
  <c r="BJ30" i="6" s="1"/>
  <c r="BI19" i="6"/>
  <c r="BJ19" i="6" s="1"/>
  <c r="BI14" i="6"/>
  <c r="BJ14" i="6" s="1"/>
  <c r="BI10" i="6"/>
  <c r="BJ10" i="6" s="1"/>
  <c r="BI22" i="6"/>
  <c r="BJ22" i="6" s="1"/>
  <c r="BI23" i="6"/>
  <c r="BJ23" i="6" s="1"/>
  <c r="BG36" i="6" l="1"/>
  <c r="BH36" i="6"/>
  <c r="Y36" i="6"/>
  <c r="BI36" i="6"/>
  <c r="BJ36" i="6" l="1"/>
</calcChain>
</file>

<file path=xl/sharedStrings.xml><?xml version="1.0" encoding="utf-8"?>
<sst xmlns="http://schemas.openxmlformats.org/spreadsheetml/2006/main" count="339" uniqueCount="108">
  <si>
    <t xml:space="preserve"> </t>
    <phoneticPr fontId="4" type="noConversion"/>
  </si>
  <si>
    <t>-</t>
    <phoneticPr fontId="6" type="noConversion"/>
  </si>
  <si>
    <t>-</t>
    <phoneticPr fontId="6" type="noConversion"/>
  </si>
  <si>
    <t>-</t>
  </si>
  <si>
    <r>
      <rPr>
        <b/>
        <sz val="9"/>
        <color theme="1"/>
        <rFont val="標楷體"/>
        <family val="4"/>
        <charset val="136"/>
      </rPr>
      <t>學系（組﹚</t>
    </r>
    <phoneticPr fontId="4" type="noConversion"/>
  </si>
  <si>
    <r>
      <rPr>
        <b/>
        <sz val="9"/>
        <color theme="1"/>
        <rFont val="標楷體"/>
        <family val="4"/>
        <charset val="136"/>
      </rPr>
      <t>班數</t>
    </r>
    <phoneticPr fontId="4" type="noConversion"/>
  </si>
  <si>
    <r>
      <rPr>
        <b/>
        <sz val="10"/>
        <color theme="1"/>
        <rFont val="標楷體"/>
        <family val="4"/>
        <charset val="136"/>
      </rPr>
      <t>本學年保留學籍人數</t>
    </r>
    <phoneticPr fontId="4" type="noConversion"/>
  </si>
  <si>
    <r>
      <rPr>
        <b/>
        <sz val="10"/>
        <color theme="1"/>
        <rFont val="標楷體"/>
        <family val="4"/>
        <charset val="136"/>
      </rPr>
      <t>本學年休學人數</t>
    </r>
    <phoneticPr fontId="4" type="noConversion"/>
  </si>
  <si>
    <r>
      <rPr>
        <b/>
        <sz val="9"/>
        <color theme="1"/>
        <rFont val="標楷體"/>
        <family val="4"/>
        <charset val="136"/>
      </rPr>
      <t>考試分發</t>
    </r>
    <phoneticPr fontId="4" type="noConversion"/>
  </si>
  <si>
    <r>
      <rPr>
        <b/>
        <sz val="9"/>
        <color theme="1"/>
        <rFont val="標楷體"/>
        <family val="4"/>
        <charset val="136"/>
      </rPr>
      <t>甄選入學</t>
    </r>
    <phoneticPr fontId="4" type="noConversion"/>
  </si>
  <si>
    <r>
      <rPr>
        <b/>
        <sz val="9"/>
        <color theme="1"/>
        <rFont val="標楷體"/>
        <family val="4"/>
        <charset val="136"/>
      </rPr>
      <t>四技二專</t>
    </r>
    <phoneticPr fontId="4" type="noConversion"/>
  </si>
  <si>
    <r>
      <rPr>
        <b/>
        <sz val="9"/>
        <color theme="1"/>
        <rFont val="標楷體"/>
        <family val="4"/>
        <charset val="136"/>
      </rPr>
      <t>運動績優</t>
    </r>
    <phoneticPr fontId="4" type="noConversion"/>
  </si>
  <si>
    <r>
      <rPr>
        <b/>
        <sz val="9"/>
        <color theme="1"/>
        <rFont val="標楷體"/>
        <family val="4"/>
        <charset val="136"/>
      </rPr>
      <t>特殊選才</t>
    </r>
    <phoneticPr fontId="6" type="noConversion"/>
  </si>
  <si>
    <r>
      <rPr>
        <b/>
        <sz val="9"/>
        <color theme="1"/>
        <rFont val="標楷體"/>
        <family val="4"/>
        <charset val="136"/>
      </rPr>
      <t>原住民考生</t>
    </r>
    <phoneticPr fontId="4" type="noConversion"/>
  </si>
  <si>
    <r>
      <rPr>
        <b/>
        <sz val="9"/>
        <color theme="1"/>
        <rFont val="標楷體"/>
        <family val="4"/>
        <charset val="136"/>
      </rPr>
      <t>離島考生</t>
    </r>
    <phoneticPr fontId="6" type="noConversion"/>
  </si>
  <si>
    <r>
      <rPr>
        <b/>
        <sz val="9"/>
        <color theme="1"/>
        <rFont val="標楷體"/>
        <family val="4"/>
        <charset val="136"/>
      </rPr>
      <t>軍人加分</t>
    </r>
    <phoneticPr fontId="4" type="noConversion"/>
  </si>
  <si>
    <r>
      <rPr>
        <b/>
        <sz val="9"/>
        <color rgb="FFFF0000"/>
        <rFont val="標楷體"/>
        <family val="4"/>
        <charset val="136"/>
      </rPr>
      <t>疫情專案</t>
    </r>
    <phoneticPr fontId="6" type="noConversion"/>
  </si>
  <si>
    <r>
      <rPr>
        <b/>
        <sz val="9"/>
        <color theme="1"/>
        <rFont val="標楷體"/>
        <family val="4"/>
        <charset val="136"/>
      </rPr>
      <t>身心障礙</t>
    </r>
    <phoneticPr fontId="6" type="noConversion"/>
  </si>
  <si>
    <r>
      <rPr>
        <b/>
        <sz val="9"/>
        <color theme="1"/>
        <rFont val="標楷體"/>
        <family val="4"/>
        <charset val="136"/>
      </rPr>
      <t>繁星推薦</t>
    </r>
    <phoneticPr fontId="6" type="noConversion"/>
  </si>
  <si>
    <r>
      <rPr>
        <b/>
        <sz val="9"/>
        <color theme="1"/>
        <rFont val="標楷體"/>
        <family val="4"/>
        <charset val="136"/>
      </rPr>
      <t>類繁星</t>
    </r>
    <phoneticPr fontId="4" type="noConversion"/>
  </si>
  <si>
    <r>
      <rPr>
        <b/>
        <sz val="9"/>
        <color theme="1"/>
        <rFont val="標楷體"/>
        <family val="4"/>
        <charset val="136"/>
      </rPr>
      <t>單招</t>
    </r>
    <phoneticPr fontId="4" type="noConversion"/>
  </si>
  <si>
    <r>
      <rPr>
        <b/>
        <sz val="9"/>
        <color theme="1"/>
        <rFont val="標楷體"/>
        <family val="4"/>
        <charset val="136"/>
      </rPr>
      <t>繁星推薦</t>
    </r>
    <phoneticPr fontId="4" type="noConversion"/>
  </si>
  <si>
    <r>
      <rPr>
        <b/>
        <sz val="9"/>
        <color rgb="FFFF0000"/>
        <rFont val="標楷體"/>
        <family val="4"/>
        <charset val="136"/>
      </rPr>
      <t>單招</t>
    </r>
    <phoneticPr fontId="6" type="noConversion"/>
  </si>
  <si>
    <r>
      <rPr>
        <b/>
        <sz val="9"/>
        <color theme="1"/>
        <rFont val="標楷體"/>
        <family val="4"/>
        <charset val="136"/>
      </rPr>
      <t>四技二專</t>
    </r>
    <phoneticPr fontId="6" type="noConversion"/>
  </si>
  <si>
    <r>
      <rPr>
        <sz val="9"/>
        <color theme="1"/>
        <rFont val="標楷體"/>
        <family val="4"/>
        <charset val="136"/>
      </rPr>
      <t>應註冊</t>
    </r>
    <phoneticPr fontId="4" type="noConversion"/>
  </si>
  <si>
    <r>
      <rPr>
        <sz val="9"/>
        <color theme="1"/>
        <rFont val="標楷體"/>
        <family val="4"/>
        <charset val="136"/>
      </rPr>
      <t>註冊</t>
    </r>
    <phoneticPr fontId="4" type="noConversion"/>
  </si>
  <si>
    <r>
      <rPr>
        <sz val="9"/>
        <color rgb="FFFF0000"/>
        <rFont val="標楷體"/>
        <family val="4"/>
        <charset val="136"/>
      </rPr>
      <t>應註冊</t>
    </r>
    <phoneticPr fontId="4" type="noConversion"/>
  </si>
  <si>
    <r>
      <rPr>
        <sz val="9"/>
        <color rgb="FFFF0000"/>
        <rFont val="標楷體"/>
        <family val="4"/>
        <charset val="136"/>
      </rPr>
      <t>註冊</t>
    </r>
    <phoneticPr fontId="4" type="noConversion"/>
  </si>
  <si>
    <r>
      <rPr>
        <sz val="9"/>
        <color theme="1"/>
        <rFont val="標楷體"/>
        <family val="4"/>
        <charset val="136"/>
      </rPr>
      <t>人數</t>
    </r>
    <phoneticPr fontId="4" type="noConversion"/>
  </si>
  <si>
    <r>
      <rPr>
        <sz val="9"/>
        <color rgb="FFFF0000"/>
        <rFont val="標楷體"/>
        <family val="4"/>
        <charset val="136"/>
      </rPr>
      <t>人數</t>
    </r>
    <phoneticPr fontId="4" type="noConversion"/>
  </si>
  <si>
    <r>
      <rPr>
        <sz val="10"/>
        <color theme="1"/>
        <rFont val="標楷體"/>
        <family val="4"/>
        <charset val="136"/>
      </rPr>
      <t>英國語文學系</t>
    </r>
    <r>
      <rPr>
        <sz val="10"/>
        <color theme="1"/>
        <rFont val="Times New Roman"/>
        <family val="1"/>
      </rPr>
      <t xml:space="preserve"> </t>
    </r>
    <phoneticPr fontId="4" type="noConversion"/>
  </si>
  <si>
    <r>
      <rPr>
        <sz val="10"/>
        <color theme="1"/>
        <rFont val="標楷體"/>
        <family val="4"/>
        <charset val="136"/>
      </rPr>
      <t>西班牙語文學系</t>
    </r>
    <phoneticPr fontId="4" type="noConversion"/>
  </si>
  <si>
    <r>
      <rPr>
        <sz val="10"/>
        <color theme="1"/>
        <rFont val="標楷體"/>
        <family val="4"/>
        <charset val="136"/>
      </rPr>
      <t>日本語文學系</t>
    </r>
    <phoneticPr fontId="4" type="noConversion"/>
  </si>
  <si>
    <r>
      <rPr>
        <sz val="10"/>
        <color theme="1"/>
        <rFont val="標楷體"/>
        <family val="4"/>
        <charset val="136"/>
      </rPr>
      <t>中國文學系</t>
    </r>
    <r>
      <rPr>
        <sz val="10"/>
        <color theme="1"/>
        <rFont val="Times New Roman"/>
        <family val="1"/>
      </rPr>
      <t xml:space="preserve">     </t>
    </r>
    <phoneticPr fontId="4" type="noConversion"/>
  </si>
  <si>
    <r>
      <rPr>
        <sz val="10"/>
        <color theme="1"/>
        <rFont val="標楷體"/>
        <family val="4"/>
        <charset val="136"/>
      </rPr>
      <t>社工系</t>
    </r>
    <phoneticPr fontId="4" type="noConversion"/>
  </si>
  <si>
    <r>
      <rPr>
        <sz val="10"/>
        <color theme="1"/>
        <rFont val="標楷體"/>
        <family val="4"/>
        <charset val="136"/>
      </rPr>
      <t>台灣文學系</t>
    </r>
    <phoneticPr fontId="4" type="noConversion"/>
  </si>
  <si>
    <r>
      <rPr>
        <sz val="10"/>
        <color theme="1"/>
        <rFont val="標楷體"/>
        <family val="4"/>
        <charset val="136"/>
      </rPr>
      <t>法律學系</t>
    </r>
    <phoneticPr fontId="4" type="noConversion"/>
  </si>
  <si>
    <r>
      <rPr>
        <sz val="10"/>
        <color theme="1"/>
        <rFont val="標楷體"/>
        <family val="4"/>
        <charset val="136"/>
      </rPr>
      <t>生態人文學系</t>
    </r>
    <phoneticPr fontId="4" type="noConversion"/>
  </si>
  <si>
    <r>
      <rPr>
        <sz val="10"/>
        <color theme="1"/>
        <rFont val="標楷體"/>
        <family val="4"/>
        <charset val="136"/>
      </rPr>
      <t>大眾傳播學系</t>
    </r>
    <phoneticPr fontId="4" type="noConversion"/>
  </si>
  <si>
    <r>
      <rPr>
        <sz val="10"/>
        <color theme="1"/>
        <rFont val="標楷體"/>
        <family val="4"/>
        <charset val="136"/>
      </rPr>
      <t>財務工程學系</t>
    </r>
  </si>
  <si>
    <r>
      <rPr>
        <sz val="10"/>
        <color theme="1"/>
        <rFont val="標楷體"/>
        <family val="4"/>
        <charset val="136"/>
      </rPr>
      <t>應用化學系</t>
    </r>
    <phoneticPr fontId="4" type="noConversion"/>
  </si>
  <si>
    <r>
      <rPr>
        <sz val="10"/>
        <color theme="1"/>
        <rFont val="標楷體"/>
        <family val="4"/>
        <charset val="136"/>
      </rPr>
      <t>食營系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營養組</t>
    </r>
    <phoneticPr fontId="4" type="noConversion"/>
  </si>
  <si>
    <r>
      <rPr>
        <sz val="10"/>
        <color theme="1"/>
        <rFont val="標楷體"/>
        <family val="4"/>
        <charset val="136"/>
      </rPr>
      <t>食營系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食品組</t>
    </r>
    <phoneticPr fontId="4" type="noConversion"/>
  </si>
  <si>
    <r>
      <rPr>
        <sz val="10"/>
        <color theme="1"/>
        <rFont val="標楷體"/>
        <family val="4"/>
        <charset val="136"/>
      </rPr>
      <t>化粧品科學系</t>
    </r>
    <phoneticPr fontId="4" type="noConversion"/>
  </si>
  <si>
    <r>
      <rPr>
        <sz val="10"/>
        <color theme="1"/>
        <rFont val="標楷體"/>
        <family val="4"/>
        <charset val="136"/>
      </rPr>
      <t>資科系</t>
    </r>
    <phoneticPr fontId="6" type="noConversion"/>
  </si>
  <si>
    <r>
      <rPr>
        <sz val="10"/>
        <color theme="1"/>
        <rFont val="標楷體"/>
        <family val="4"/>
        <charset val="136"/>
      </rPr>
      <t>企業管理學系</t>
    </r>
    <phoneticPr fontId="4" type="noConversion"/>
  </si>
  <si>
    <r>
      <rPr>
        <sz val="10"/>
        <color theme="1"/>
        <rFont val="標楷體"/>
        <family val="4"/>
        <charset val="136"/>
      </rPr>
      <t>國際企業學系</t>
    </r>
    <phoneticPr fontId="4" type="noConversion"/>
  </si>
  <si>
    <r>
      <rPr>
        <sz val="10"/>
        <color theme="1"/>
        <rFont val="標楷體"/>
        <family val="4"/>
        <charset val="136"/>
      </rPr>
      <t>會計學系</t>
    </r>
    <phoneticPr fontId="4" type="noConversion"/>
  </si>
  <si>
    <r>
      <rPr>
        <sz val="10"/>
        <color theme="1"/>
        <rFont val="標楷體"/>
        <family val="4"/>
        <charset val="136"/>
      </rPr>
      <t>資訊管理學系</t>
    </r>
    <phoneticPr fontId="4" type="noConversion"/>
  </si>
  <si>
    <r>
      <rPr>
        <sz val="10"/>
        <color theme="1"/>
        <rFont val="標楷體"/>
        <family val="4"/>
        <charset val="136"/>
      </rPr>
      <t>資訊工程學系</t>
    </r>
    <phoneticPr fontId="4" type="noConversion"/>
  </si>
  <si>
    <r>
      <rPr>
        <sz val="10"/>
        <color theme="1"/>
        <rFont val="標楷體"/>
        <family val="4"/>
        <charset val="136"/>
      </rPr>
      <t>資訊傳播工程學系</t>
    </r>
    <phoneticPr fontId="4" type="noConversion"/>
  </si>
  <si>
    <r>
      <rPr>
        <sz val="10"/>
        <color rgb="FFFF0000"/>
        <rFont val="標楷體"/>
        <family val="4"/>
        <charset val="136"/>
      </rPr>
      <t>國際資訊學士學位學程</t>
    </r>
    <phoneticPr fontId="6" type="noConversion"/>
  </si>
  <si>
    <r>
      <rPr>
        <sz val="10"/>
        <color theme="1"/>
        <rFont val="標楷體"/>
        <family val="4"/>
        <charset val="136"/>
      </rPr>
      <t>寰宇管理學位學程</t>
    </r>
    <phoneticPr fontId="6" type="noConversion"/>
  </si>
  <si>
    <r>
      <rPr>
        <sz val="10"/>
        <color theme="1"/>
        <rFont val="標楷體"/>
        <family val="4"/>
        <charset val="136"/>
      </rPr>
      <t>寰宇外語教育學位學程</t>
    </r>
    <phoneticPr fontId="4" type="noConversion"/>
  </si>
  <si>
    <r>
      <rPr>
        <sz val="10"/>
        <color rgb="FFFF0000"/>
        <rFont val="標楷體"/>
        <family val="4"/>
        <charset val="136"/>
      </rPr>
      <t>國際生大一博雅教育學士學位學程</t>
    </r>
    <phoneticPr fontId="6" type="noConversion"/>
  </si>
  <si>
    <r>
      <rPr>
        <sz val="10"/>
        <color theme="1"/>
        <rFont val="標楷體"/>
        <family val="4"/>
        <charset val="136"/>
      </rPr>
      <t>總計</t>
    </r>
    <phoneticPr fontId="4" type="noConversion"/>
  </si>
  <si>
    <r>
      <rPr>
        <b/>
        <sz val="10"/>
        <color theme="1"/>
        <rFont val="標楷體"/>
        <family val="4"/>
        <charset val="136"/>
      </rPr>
      <t>註冊率</t>
    </r>
    <r>
      <rPr>
        <b/>
        <sz val="10"/>
        <color theme="1"/>
        <rFont val="Times New Roman"/>
        <family val="1"/>
      </rPr>
      <t xml:space="preserve">= </t>
    </r>
    <r>
      <rPr>
        <b/>
        <sz val="10"/>
        <color theme="1"/>
        <rFont val="標楷體"/>
        <family val="4"/>
        <charset val="136"/>
      </rPr>
      <t>註冊人數∕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應註冊人數─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4"/>
        <charset val="136"/>
      </rPr>
      <t>保留學籍</t>
    </r>
    <r>
      <rPr>
        <b/>
        <sz val="10"/>
        <color theme="1"/>
        <rFont val="Times New Roman"/>
        <family val="1"/>
      </rPr>
      <t>)</t>
    </r>
    <phoneticPr fontId="6" type="noConversion"/>
  </si>
  <si>
    <r>
      <rPr>
        <b/>
        <sz val="10"/>
        <color theme="1"/>
        <rFont val="標楷體"/>
        <family val="4"/>
        <charset val="136"/>
      </rPr>
      <t>製表單位</t>
    </r>
    <r>
      <rPr>
        <b/>
        <sz val="10"/>
        <color theme="1"/>
        <rFont val="Times New Roman"/>
        <family val="1"/>
      </rPr>
      <t>:</t>
    </r>
    <r>
      <rPr>
        <b/>
        <sz val="10"/>
        <color theme="1"/>
        <rFont val="標楷體"/>
        <family val="4"/>
        <charset val="136"/>
      </rPr>
      <t>綜合業務組</t>
    </r>
    <phoneticPr fontId="6" type="noConversion"/>
  </si>
  <si>
    <r>
      <rPr>
        <b/>
        <sz val="10"/>
        <color theme="1"/>
        <rFont val="標楷體"/>
        <family val="4"/>
        <charset val="136"/>
      </rPr>
      <t>製表人</t>
    </r>
    <r>
      <rPr>
        <b/>
        <sz val="10"/>
        <color theme="1"/>
        <rFont val="Times New Roman"/>
        <family val="1"/>
      </rPr>
      <t>:</t>
    </r>
    <r>
      <rPr>
        <b/>
        <sz val="10"/>
        <color theme="1"/>
        <rFont val="標楷體"/>
        <family val="4"/>
        <charset val="136"/>
      </rPr>
      <t>郭惠梋</t>
    </r>
    <phoneticPr fontId="6" type="noConversion"/>
  </si>
  <si>
    <t>核定名額</t>
    <phoneticPr fontId="4" type="noConversion"/>
  </si>
  <si>
    <t>人數</t>
    <phoneticPr fontId="4" type="noConversion"/>
  </si>
  <si>
    <r>
      <rPr>
        <b/>
        <sz val="10"/>
        <color theme="1"/>
        <rFont val="標楷體"/>
        <family val="4"/>
        <charset val="136"/>
      </rPr>
      <t>擴充名額</t>
    </r>
    <phoneticPr fontId="6" type="noConversion"/>
  </si>
  <si>
    <r>
      <rPr>
        <b/>
        <sz val="12"/>
        <color rgb="FFC00000"/>
        <rFont val="標楷體"/>
        <family val="4"/>
        <charset val="136"/>
      </rPr>
      <t>核定名額
　　　註冊率</t>
    </r>
    <r>
      <rPr>
        <b/>
        <sz val="12"/>
        <color rgb="FFC00000"/>
        <rFont val="Times New Roman"/>
        <family val="1"/>
      </rPr>
      <t>%</t>
    </r>
    <phoneticPr fontId="4" type="noConversion"/>
  </si>
  <si>
    <r>
      <rPr>
        <b/>
        <sz val="12"/>
        <color theme="1"/>
        <rFont val="標楷體"/>
        <family val="4"/>
        <charset val="136"/>
      </rPr>
      <t>註冊率</t>
    </r>
    <r>
      <rPr>
        <b/>
        <sz val="12"/>
        <color theme="1"/>
        <rFont val="Times New Roman"/>
        <family val="1"/>
      </rPr>
      <t>%</t>
    </r>
    <phoneticPr fontId="4" type="noConversion"/>
  </si>
  <si>
    <t>應註冊
人數</t>
    <phoneticPr fontId="4" type="noConversion"/>
  </si>
  <si>
    <t>核定名額
人數</t>
    <phoneticPr fontId="6" type="noConversion"/>
  </si>
  <si>
    <r>
      <rPr>
        <b/>
        <sz val="12"/>
        <color theme="1"/>
        <rFont val="標楷體"/>
        <family val="4"/>
        <charset val="136"/>
      </rPr>
      <t>名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額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內</t>
    </r>
    <phoneticPr fontId="4" type="noConversion"/>
  </si>
  <si>
    <r>
      <rPr>
        <b/>
        <sz val="12"/>
        <color theme="1"/>
        <rFont val="標楷體"/>
        <family val="4"/>
        <charset val="136"/>
      </rPr>
      <t>名</t>
    </r>
    <r>
      <rPr>
        <b/>
        <sz val="12"/>
        <color theme="1"/>
        <rFont val="Times New Roman"/>
        <family val="1"/>
      </rPr>
      <t xml:space="preserve">     </t>
    </r>
    <r>
      <rPr>
        <b/>
        <sz val="12"/>
        <color theme="1"/>
        <rFont val="標楷體"/>
        <family val="4"/>
        <charset val="136"/>
      </rPr>
      <t>額</t>
    </r>
    <r>
      <rPr>
        <b/>
        <sz val="12"/>
        <color theme="1"/>
        <rFont val="Times New Roman"/>
        <family val="1"/>
      </rPr>
      <t xml:space="preserve">     </t>
    </r>
    <r>
      <rPr>
        <b/>
        <sz val="12"/>
        <color theme="1"/>
        <rFont val="標楷體"/>
        <family val="4"/>
        <charset val="136"/>
      </rPr>
      <t>外</t>
    </r>
    <phoneticPr fontId="4" type="noConversion"/>
  </si>
  <si>
    <t>保留學籍</t>
    <phoneticPr fontId="6" type="noConversion"/>
  </si>
  <si>
    <t>(含擴充)</t>
    <phoneticPr fontId="6" type="noConversion"/>
  </si>
  <si>
    <t>註冊人數：在學註冊及含休學，不含退學、保留學籍。</t>
    <phoneticPr fontId="4" type="noConversion"/>
  </si>
  <si>
    <r>
      <rPr>
        <b/>
        <sz val="9"/>
        <rFont val="標楷體"/>
        <family val="4"/>
        <charset val="136"/>
      </rPr>
      <t>原住民專班</t>
    </r>
    <phoneticPr fontId="6" type="noConversion"/>
  </si>
  <si>
    <r>
      <rPr>
        <b/>
        <sz val="9"/>
        <rFont val="標楷體"/>
        <family val="4"/>
        <charset val="136"/>
      </rPr>
      <t>單招</t>
    </r>
    <phoneticPr fontId="6" type="noConversion"/>
  </si>
  <si>
    <r>
      <rPr>
        <sz val="9"/>
        <rFont val="標楷體"/>
        <family val="4"/>
        <charset val="136"/>
      </rPr>
      <t>應註冊</t>
    </r>
    <phoneticPr fontId="4" type="noConversion"/>
  </si>
  <si>
    <r>
      <rPr>
        <sz val="9"/>
        <rFont val="標楷體"/>
        <family val="4"/>
        <charset val="136"/>
      </rPr>
      <t>註冊</t>
    </r>
    <phoneticPr fontId="4" type="noConversion"/>
  </si>
  <si>
    <r>
      <rPr>
        <sz val="9"/>
        <rFont val="標楷體"/>
        <family val="4"/>
        <charset val="136"/>
      </rPr>
      <t>人數</t>
    </r>
    <phoneticPr fontId="4" type="noConversion"/>
  </si>
  <si>
    <r>
      <rPr>
        <sz val="10"/>
        <rFont val="標楷體"/>
        <family val="4"/>
        <charset val="136"/>
      </rPr>
      <t>法律學士學位學程原住民專班</t>
    </r>
    <phoneticPr fontId="6" type="noConversion"/>
  </si>
  <si>
    <r>
      <rPr>
        <sz val="10"/>
        <rFont val="標楷體"/>
        <family val="4"/>
        <charset val="136"/>
      </rPr>
      <t>健康照顧社會工作學士學位學程原住民專班</t>
    </r>
    <phoneticPr fontId="6" type="noConversion"/>
  </si>
  <si>
    <r>
      <rPr>
        <sz val="10"/>
        <rFont val="標楷體"/>
        <family val="4"/>
        <charset val="136"/>
      </rPr>
      <t>觀光事業學系</t>
    </r>
    <phoneticPr fontId="4" type="noConversion"/>
  </si>
  <si>
    <r>
      <rPr>
        <sz val="10"/>
        <rFont val="標楷體"/>
        <family val="4"/>
        <charset val="136"/>
      </rPr>
      <t>財務金融學系</t>
    </r>
    <phoneticPr fontId="4" type="noConversion"/>
  </si>
  <si>
    <t>防疫外加</t>
    <phoneticPr fontId="6" type="noConversion"/>
  </si>
  <si>
    <t>四技二專</t>
    <phoneticPr fontId="6" type="noConversion"/>
  </si>
  <si>
    <t>申請入學</t>
    <phoneticPr fontId="6" type="noConversion"/>
  </si>
  <si>
    <t>申請入學</t>
    <phoneticPr fontId="4" type="noConversion"/>
  </si>
  <si>
    <t>分發入學</t>
    <phoneticPr fontId="4" type="noConversion"/>
  </si>
  <si>
    <t>分發入學</t>
    <phoneticPr fontId="4" type="noConversion"/>
  </si>
  <si>
    <t>應註冊
人數</t>
    <phoneticPr fontId="6" type="noConversion"/>
  </si>
  <si>
    <t>註冊
人數</t>
    <phoneticPr fontId="6" type="noConversion"/>
  </si>
  <si>
    <t>保留學籍</t>
    <phoneticPr fontId="6" type="noConversion"/>
  </si>
  <si>
    <t>註冊率%</t>
  </si>
  <si>
    <r>
      <rPr>
        <b/>
        <sz val="9"/>
        <rFont val="標楷體"/>
        <family val="4"/>
        <charset val="136"/>
      </rPr>
      <t>特殊選才</t>
    </r>
    <r>
      <rPr>
        <b/>
        <sz val="9"/>
        <rFont val="Times New Roman"/>
        <family val="1"/>
      </rPr>
      <t>-</t>
    </r>
    <r>
      <rPr>
        <b/>
        <sz val="9"/>
        <rFont val="標楷體"/>
        <family val="4"/>
        <charset val="136"/>
      </rPr>
      <t>青儲戶</t>
    </r>
    <phoneticPr fontId="6" type="noConversion"/>
  </si>
  <si>
    <t>-</t>
    <phoneticPr fontId="6" type="noConversion"/>
  </si>
  <si>
    <t>僑生
獨立招生</t>
    <phoneticPr fontId="4" type="noConversion"/>
  </si>
  <si>
    <r>
      <rPr>
        <b/>
        <sz val="16"/>
        <color theme="1"/>
        <rFont val="標楷體"/>
        <family val="4"/>
        <charset val="136"/>
      </rPr>
      <t>靜宜大學</t>
    </r>
    <r>
      <rPr>
        <b/>
        <sz val="16"/>
        <color theme="1"/>
        <rFont val="Times New Roman"/>
        <family val="1"/>
      </rPr>
      <t xml:space="preserve"> 112</t>
    </r>
    <r>
      <rPr>
        <b/>
        <sz val="16"/>
        <color theme="1"/>
        <rFont val="標楷體"/>
        <family val="4"/>
        <charset val="136"/>
      </rPr>
      <t>學年度學士班新生註冊人數統計表</t>
    </r>
    <r>
      <rPr>
        <b/>
        <sz val="16"/>
        <color theme="1"/>
        <rFont val="Times New Roman"/>
        <family val="1"/>
      </rPr>
      <t xml:space="preserve">  </t>
    </r>
    <phoneticPr fontId="4" type="noConversion"/>
  </si>
  <si>
    <r>
      <t>*</t>
    </r>
    <r>
      <rPr>
        <b/>
        <sz val="10"/>
        <color theme="1"/>
        <rFont val="標楷體"/>
        <family val="4"/>
        <charset val="136"/>
      </rPr>
      <t>另列本學年度辦理保留學籍及</t>
    </r>
    <r>
      <rPr>
        <b/>
        <sz val="10"/>
        <color theme="1"/>
        <rFont val="Times New Roman"/>
        <family val="1"/>
      </rPr>
      <t>112/10/15</t>
    </r>
    <r>
      <rPr>
        <b/>
        <sz val="10"/>
        <color theme="1"/>
        <rFont val="標楷體"/>
        <family val="4"/>
        <charset val="136"/>
      </rPr>
      <t>日前休學人數於最右兩欄，以供參考。</t>
    </r>
    <phoneticPr fontId="4" type="noConversion"/>
  </si>
  <si>
    <r>
      <rPr>
        <b/>
        <sz val="18"/>
        <color theme="1"/>
        <rFont val="標楷體"/>
        <family val="4"/>
        <charset val="136"/>
      </rPr>
      <t>註冊</t>
    </r>
    <r>
      <rPr>
        <b/>
        <sz val="18"/>
        <color theme="1"/>
        <rFont val="Times New Roman"/>
        <family val="1"/>
      </rPr>
      <t xml:space="preserve">
</t>
    </r>
    <r>
      <rPr>
        <b/>
        <sz val="18"/>
        <color theme="1"/>
        <rFont val="標楷體"/>
        <family val="4"/>
        <charset val="136"/>
      </rPr>
      <t>人數</t>
    </r>
    <phoneticPr fontId="4" type="noConversion"/>
  </si>
  <si>
    <r>
      <rPr>
        <b/>
        <sz val="16"/>
        <color rgb="FFC00000"/>
        <rFont val="標楷體"/>
        <family val="4"/>
        <charset val="136"/>
      </rPr>
      <t>報部註冊率</t>
    </r>
    <r>
      <rPr>
        <b/>
        <sz val="16"/>
        <color rgb="FFC00000"/>
        <rFont val="Times New Roman"/>
        <family val="1"/>
      </rPr>
      <t>%</t>
    </r>
    <phoneticPr fontId="4" type="noConversion"/>
  </si>
  <si>
    <r>
      <rPr>
        <b/>
        <sz val="14"/>
        <color theme="1"/>
        <rFont val="標楷體"/>
        <family val="4"/>
        <charset val="136"/>
      </rPr>
      <t>總註冊率</t>
    </r>
    <r>
      <rPr>
        <b/>
        <sz val="14"/>
        <color theme="1"/>
        <rFont val="Times New Roman"/>
        <family val="1"/>
      </rPr>
      <t>%</t>
    </r>
    <phoneticPr fontId="4" type="noConversion"/>
  </si>
  <si>
    <r>
      <rPr>
        <b/>
        <sz val="14"/>
        <color theme="1"/>
        <rFont val="標楷體"/>
        <family val="4"/>
        <charset val="136"/>
      </rPr>
      <t>應註冊總人數</t>
    </r>
    <r>
      <rPr>
        <b/>
        <sz val="14"/>
        <color theme="1"/>
        <rFont val="Times New Roman"/>
        <family val="1"/>
      </rPr>
      <t xml:space="preserve">   </t>
    </r>
    <phoneticPr fontId="4" type="noConversion"/>
  </si>
  <si>
    <t>國際專修部
華語先修生</t>
    <phoneticPr fontId="6" type="noConversion"/>
  </si>
  <si>
    <t>不含國際專修部華語先修及續讀生</t>
    <phoneticPr fontId="6" type="noConversion"/>
  </si>
  <si>
    <r>
      <t>報部註冊率=(名額內(含擴充)註冊人數</t>
    </r>
    <r>
      <rPr>
        <b/>
        <sz val="10"/>
        <color rgb="FF0000CC"/>
        <rFont val="標楷體"/>
        <family val="4"/>
        <charset val="136"/>
      </rPr>
      <t>+名額外境外生註冊人數</t>
    </r>
    <r>
      <rPr>
        <b/>
        <sz val="10"/>
        <color rgb="FFFF00FF"/>
        <rFont val="標楷體"/>
        <family val="4"/>
        <charset val="136"/>
      </rPr>
      <t>+國際專修部華語先修生註冊人數</t>
    </r>
    <r>
      <rPr>
        <b/>
        <sz val="10"/>
        <color rgb="FFC00000"/>
        <rFont val="標楷體"/>
        <family val="4"/>
        <charset val="136"/>
      </rPr>
      <t>) / (名額內核定名額-名額內保留學籍</t>
    </r>
    <r>
      <rPr>
        <b/>
        <sz val="10"/>
        <color rgb="FF0000CC"/>
        <rFont val="標楷體"/>
        <family val="4"/>
        <charset val="136"/>
      </rPr>
      <t>+名額外境外生註冊人數</t>
    </r>
    <r>
      <rPr>
        <b/>
        <sz val="10"/>
        <color rgb="FFFF00FF"/>
        <rFont val="標楷體"/>
        <family val="4"/>
        <charset val="136"/>
      </rPr>
      <t>+國際專修部華語先修生註冊人數</t>
    </r>
    <r>
      <rPr>
        <b/>
        <sz val="10"/>
        <color rgb="FFC00000"/>
        <rFont val="標楷體"/>
        <family val="4"/>
        <charset val="136"/>
      </rPr>
      <t>)</t>
    </r>
    <phoneticPr fontId="6" type="noConversion"/>
  </si>
  <si>
    <t>-</t>
    <phoneticPr fontId="6" type="noConversion"/>
  </si>
  <si>
    <r>
      <rPr>
        <b/>
        <sz val="14"/>
        <color theme="1"/>
        <rFont val="標楷體"/>
        <family val="4"/>
        <charset val="136"/>
      </rPr>
      <t>註冊</t>
    </r>
    <r>
      <rPr>
        <b/>
        <sz val="14"/>
        <color theme="1"/>
        <rFont val="標楷體"/>
        <family val="4"/>
        <charset val="136"/>
      </rPr>
      <t>總人數</t>
    </r>
    <phoneticPr fontId="4" type="noConversion"/>
  </si>
  <si>
    <r>
      <rPr>
        <b/>
        <sz val="9"/>
        <color rgb="FF0000CC"/>
        <rFont val="標楷體"/>
        <family val="4"/>
        <charset val="136"/>
      </rPr>
      <t>陸生外加</t>
    </r>
    <phoneticPr fontId="4" type="noConversion"/>
  </si>
  <si>
    <r>
      <rPr>
        <b/>
        <sz val="9"/>
        <color rgb="FF0000CC"/>
        <rFont val="標楷體"/>
        <family val="4"/>
        <charset val="136"/>
      </rPr>
      <t>僑生分發</t>
    </r>
    <phoneticPr fontId="4" type="noConversion"/>
  </si>
  <si>
    <r>
      <rPr>
        <b/>
        <sz val="9"/>
        <color rgb="FF0000CC"/>
        <rFont val="標楷體"/>
        <family val="4"/>
        <charset val="136"/>
      </rPr>
      <t>外籍生
申請入學</t>
    </r>
    <phoneticPr fontId="4" type="noConversion"/>
  </si>
  <si>
    <r>
      <rPr>
        <b/>
        <sz val="10"/>
        <color theme="1"/>
        <rFont val="標楷體"/>
        <family val="4"/>
        <charset val="136"/>
      </rPr>
      <t>製表日</t>
    </r>
    <r>
      <rPr>
        <b/>
        <sz val="10"/>
        <color theme="1"/>
        <rFont val="Times New Roman"/>
        <family val="1"/>
      </rPr>
      <t>:112/10/15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</si>
</sst>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b/>
      <sz val="9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8"/>
      <color theme="1"/>
      <name val="Times New Roman"/>
      <family val="1"/>
    </font>
    <font>
      <sz val="10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9"/>
      <color rgb="FFC00000"/>
      <name val="標楷體"/>
      <family val="4"/>
      <charset val="136"/>
    </font>
    <font>
      <b/>
      <sz val="10"/>
      <color rgb="FFC00000"/>
      <name val="Times New Roman"/>
      <family val="1"/>
    </font>
    <font>
      <b/>
      <sz val="10"/>
      <color rgb="FFC00000"/>
      <name val="標楷體"/>
      <family val="4"/>
      <charset val="136"/>
    </font>
    <font>
      <b/>
      <sz val="12"/>
      <color rgb="FFC00000"/>
      <name val="Times New Roman"/>
      <family val="1"/>
    </font>
    <font>
      <b/>
      <sz val="12"/>
      <color rgb="FFC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rgb="FF7030A0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rgb="FFFF00FF"/>
      <name val="Times New Roman"/>
      <family val="1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6"/>
      <color rgb="FFC00000"/>
      <name val="標楷體"/>
      <family val="4"/>
      <charset val="136"/>
    </font>
    <font>
      <b/>
      <sz val="9"/>
      <color rgb="FFFF00FF"/>
      <name val="細明體"/>
      <family val="3"/>
      <charset val="136"/>
    </font>
    <font>
      <b/>
      <sz val="9"/>
      <color rgb="FFFF00FF"/>
      <name val="Times New Roman"/>
      <family val="1"/>
    </font>
    <font>
      <b/>
      <sz val="10"/>
      <color rgb="FFFF00FF"/>
      <name val="標楷體"/>
      <family val="4"/>
      <charset val="136"/>
    </font>
    <font>
      <b/>
      <sz val="10"/>
      <color rgb="FF0000CC"/>
      <name val="標楷體"/>
      <family val="4"/>
      <charset val="136"/>
    </font>
    <font>
      <b/>
      <sz val="9"/>
      <color rgb="FF0000CC"/>
      <name val="Times New Roman"/>
      <family val="1"/>
    </font>
    <font>
      <b/>
      <sz val="9"/>
      <color rgb="FF0000CC"/>
      <name val="標楷體"/>
      <family val="4"/>
      <charset val="136"/>
    </font>
    <font>
      <b/>
      <sz val="9"/>
      <color rgb="FF0000CC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10" fillId="20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13" fillId="22" borderId="19" applyNumberForma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7" fillId="23" borderId="2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19" applyNumberFormat="0" applyAlignment="0" applyProtection="0">
      <alignment vertical="center"/>
    </xf>
    <xf numFmtId="0" fontId="21" fillId="22" borderId="25" applyNumberFormat="0" applyAlignment="0" applyProtection="0">
      <alignment vertical="center"/>
    </xf>
    <xf numFmtId="0" fontId="22" fillId="31" borderId="2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0" fontId="32" fillId="0" borderId="0" xfId="19" applyFont="1" applyAlignment="1">
      <alignment vertical="center"/>
    </xf>
    <xf numFmtId="0" fontId="37" fillId="0" borderId="0" xfId="19" applyFont="1" applyBorder="1"/>
    <xf numFmtId="0" fontId="39" fillId="0" borderId="0" xfId="19" applyFont="1"/>
    <xf numFmtId="0" fontId="40" fillId="0" borderId="4" xfId="19" applyFont="1" applyBorder="1" applyAlignment="1">
      <alignment horizontal="center" vertical="center"/>
    </xf>
    <xf numFmtId="0" fontId="40" fillId="0" borderId="4" xfId="19" applyFont="1" applyBorder="1" applyAlignment="1">
      <alignment vertical="center"/>
    </xf>
    <xf numFmtId="0" fontId="40" fillId="33" borderId="5" xfId="19" applyFont="1" applyFill="1" applyBorder="1" applyAlignment="1">
      <alignment horizontal="center" vertical="center"/>
    </xf>
    <xf numFmtId="0" fontId="40" fillId="33" borderId="4" xfId="19" applyFont="1" applyFill="1" applyBorder="1" applyAlignment="1">
      <alignment horizontal="center" vertical="center"/>
    </xf>
    <xf numFmtId="0" fontId="42" fillId="33" borderId="4" xfId="19" applyFont="1" applyFill="1" applyBorder="1" applyAlignment="1">
      <alignment horizontal="center" vertical="center"/>
    </xf>
    <xf numFmtId="0" fontId="40" fillId="33" borderId="4" xfId="19" applyFont="1" applyFill="1" applyBorder="1" applyAlignment="1">
      <alignment vertical="center"/>
    </xf>
    <xf numFmtId="0" fontId="40" fillId="0" borderId="4" xfId="19" applyFont="1" applyFill="1" applyBorder="1" applyAlignment="1">
      <alignment horizontal="center" vertical="center"/>
    </xf>
    <xf numFmtId="0" fontId="40" fillId="0" borderId="6" xfId="19" applyFont="1" applyBorder="1" applyAlignment="1">
      <alignment horizontal="center" vertical="center"/>
    </xf>
    <xf numFmtId="0" fontId="40" fillId="33" borderId="7" xfId="19" applyFont="1" applyFill="1" applyBorder="1" applyAlignment="1">
      <alignment horizontal="center" vertical="center"/>
    </xf>
    <xf numFmtId="0" fontId="40" fillId="33" borderId="6" xfId="19" applyFont="1" applyFill="1" applyBorder="1" applyAlignment="1">
      <alignment horizontal="center" vertical="center"/>
    </xf>
    <xf numFmtId="0" fontId="42" fillId="33" borderId="6" xfId="19" applyFont="1" applyFill="1" applyBorder="1" applyAlignment="1">
      <alignment horizontal="center" vertical="center"/>
    </xf>
    <xf numFmtId="0" fontId="40" fillId="33" borderId="6" xfId="19" applyFont="1" applyFill="1" applyBorder="1" applyAlignment="1">
      <alignment vertical="center"/>
    </xf>
    <xf numFmtId="0" fontId="40" fillId="0" borderId="6" xfId="19" applyFont="1" applyFill="1" applyBorder="1" applyAlignment="1">
      <alignment horizontal="center" vertical="center"/>
    </xf>
    <xf numFmtId="0" fontId="39" fillId="0" borderId="2" xfId="19" applyFont="1" applyFill="1" applyBorder="1" applyAlignment="1">
      <alignment horizontal="left" vertical="center"/>
    </xf>
    <xf numFmtId="0" fontId="29" fillId="0" borderId="1" xfId="19" applyFont="1" applyBorder="1" applyAlignment="1">
      <alignment horizontal="center" vertical="center"/>
    </xf>
    <xf numFmtId="0" fontId="29" fillId="0" borderId="2" xfId="19" applyFont="1" applyBorder="1" applyAlignment="1">
      <alignment horizontal="center" vertical="center"/>
    </xf>
    <xf numFmtId="10" fontId="29" fillId="0" borderId="8" xfId="45" applyNumberFormat="1" applyFont="1" applyBorder="1" applyAlignment="1">
      <alignment horizontal="center" vertical="center"/>
    </xf>
    <xf numFmtId="0" fontId="29" fillId="0" borderId="3" xfId="19" applyFont="1" applyBorder="1" applyAlignment="1">
      <alignment horizontal="center" vertical="center"/>
    </xf>
    <xf numFmtId="10" fontId="29" fillId="0" borderId="1" xfId="45" applyNumberFormat="1" applyFont="1" applyBorder="1" applyAlignment="1">
      <alignment horizontal="center" vertical="center"/>
    </xf>
    <xf numFmtId="0" fontId="39" fillId="0" borderId="0" xfId="19" applyFont="1" applyAlignment="1">
      <alignment vertical="center"/>
    </xf>
    <xf numFmtId="0" fontId="29" fillId="33" borderId="3" xfId="19" applyFont="1" applyFill="1" applyBorder="1" applyAlignment="1">
      <alignment horizontal="center" vertical="center"/>
    </xf>
    <xf numFmtId="0" fontId="44" fillId="0" borderId="2" xfId="19" applyFont="1" applyFill="1" applyBorder="1" applyAlignment="1">
      <alignment horizontal="left" vertical="center" wrapText="1"/>
    </xf>
    <xf numFmtId="0" fontId="39" fillId="0" borderId="2" xfId="19" applyFont="1" applyBorder="1" applyAlignment="1">
      <alignment vertical="center"/>
    </xf>
    <xf numFmtId="0" fontId="29" fillId="0" borderId="9" xfId="19" applyFont="1" applyBorder="1" applyAlignment="1">
      <alignment vertical="center"/>
    </xf>
    <xf numFmtId="0" fontId="39" fillId="0" borderId="9" xfId="19" applyFont="1" applyBorder="1" applyAlignment="1">
      <alignment vertical="center"/>
    </xf>
    <xf numFmtId="0" fontId="39" fillId="0" borderId="0" xfId="19" applyFont="1" applyBorder="1" applyAlignment="1">
      <alignment vertical="center"/>
    </xf>
    <xf numFmtId="0" fontId="39" fillId="0" borderId="9" xfId="19" applyFont="1" applyBorder="1" applyAlignment="1"/>
    <xf numFmtId="0" fontId="37" fillId="0" borderId="0" xfId="19" applyFont="1" applyAlignment="1">
      <alignment vertical="center"/>
    </xf>
    <xf numFmtId="0" fontId="39" fillId="0" borderId="9" xfId="19" applyFont="1" applyFill="1" applyBorder="1" applyAlignment="1"/>
    <xf numFmtId="0" fontId="39" fillId="0" borderId="9" xfId="19" applyFont="1" applyFill="1" applyBorder="1"/>
    <xf numFmtId="0" fontId="39" fillId="0" borderId="9" xfId="19" applyFont="1" applyBorder="1"/>
    <xf numFmtId="0" fontId="39" fillId="0" borderId="0" xfId="19" applyFont="1" applyFill="1" applyBorder="1"/>
    <xf numFmtId="0" fontId="39" fillId="0" borderId="0" xfId="19" applyFont="1" applyBorder="1"/>
    <xf numFmtId="0" fontId="39" fillId="0" borderId="0" xfId="19" applyFont="1" applyAlignment="1"/>
    <xf numFmtId="0" fontId="39" fillId="0" borderId="0" xfId="19" applyFont="1" applyFill="1" applyAlignment="1">
      <alignment horizontal="center" vertical="center"/>
    </xf>
    <xf numFmtId="0" fontId="39" fillId="0" borderId="0" xfId="19" applyFont="1" applyFill="1"/>
    <xf numFmtId="0" fontId="39" fillId="0" borderId="9" xfId="19" applyFont="1" applyFill="1" applyBorder="1" applyAlignment="1">
      <alignment vertical="center"/>
    </xf>
    <xf numFmtId="0" fontId="29" fillId="0" borderId="0" xfId="19" applyFont="1" applyBorder="1" applyAlignment="1">
      <alignment horizontal="center" vertical="center"/>
    </xf>
    <xf numFmtId="10" fontId="29" fillId="0" borderId="0" xfId="45" applyNumberFormat="1" applyFont="1" applyBorder="1" applyAlignment="1">
      <alignment horizontal="center" vertical="center"/>
    </xf>
    <xf numFmtId="0" fontId="29" fillId="0" borderId="0" xfId="19" applyFont="1" applyBorder="1" applyAlignment="1">
      <alignment vertical="center"/>
    </xf>
    <xf numFmtId="0" fontId="39" fillId="0" borderId="0" xfId="19" applyFont="1" applyBorder="1" applyAlignment="1"/>
    <xf numFmtId="0" fontId="39" fillId="0" borderId="0" xfId="19" applyFont="1" applyFill="1" applyBorder="1" applyAlignment="1"/>
    <xf numFmtId="0" fontId="39" fillId="0" borderId="0" xfId="19" applyFont="1" applyFill="1" applyBorder="1" applyAlignment="1">
      <alignment vertical="center"/>
    </xf>
    <xf numFmtId="0" fontId="45" fillId="0" borderId="0" xfId="19" applyFont="1" applyBorder="1" applyAlignment="1">
      <alignment vertical="center"/>
    </xf>
    <xf numFmtId="0" fontId="38" fillId="0" borderId="0" xfId="19" applyFont="1" applyBorder="1" applyAlignment="1">
      <alignment vertical="center"/>
    </xf>
    <xf numFmtId="0" fontId="37" fillId="0" borderId="0" xfId="19" applyFont="1" applyFill="1" applyAlignment="1">
      <alignment vertical="center"/>
    </xf>
    <xf numFmtId="0" fontId="37" fillId="0" borderId="0" xfId="19" applyFont="1" applyFill="1" applyAlignment="1">
      <alignment horizontal="center" vertical="center"/>
    </xf>
    <xf numFmtId="0" fontId="37" fillId="0" borderId="0" xfId="19" applyFont="1"/>
    <xf numFmtId="0" fontId="40" fillId="0" borderId="0" xfId="19" applyFont="1" applyBorder="1" applyAlignment="1">
      <alignment horizontal="right" vertical="center"/>
    </xf>
    <xf numFmtId="0" fontId="43" fillId="0" borderId="0" xfId="19" applyFont="1" applyAlignment="1">
      <alignment vertical="center"/>
    </xf>
    <xf numFmtId="0" fontId="43" fillId="0" borderId="0" xfId="19" applyFont="1" applyBorder="1" applyAlignment="1">
      <alignment vertical="center"/>
    </xf>
    <xf numFmtId="0" fontId="37" fillId="0" borderId="0" xfId="19" applyFont="1" applyBorder="1" applyAlignment="1">
      <alignment vertical="center"/>
    </xf>
    <xf numFmtId="0" fontId="29" fillId="0" borderId="0" xfId="19" applyFont="1" applyAlignment="1">
      <alignment vertical="center"/>
    </xf>
    <xf numFmtId="0" fontId="39" fillId="0" borderId="0" xfId="19" applyFont="1" applyFill="1" applyAlignment="1">
      <alignment vertical="center"/>
    </xf>
    <xf numFmtId="0" fontId="39" fillId="0" borderId="0" xfId="19" applyFont="1" applyFill="1" applyAlignment="1">
      <alignment horizontal="center" vertical="center" wrapText="1"/>
    </xf>
    <xf numFmtId="0" fontId="30" fillId="0" borderId="6" xfId="19" applyFont="1" applyBorder="1" applyAlignment="1">
      <alignment horizontal="center" vertical="center"/>
    </xf>
    <xf numFmtId="0" fontId="48" fillId="0" borderId="4" xfId="19" applyFont="1" applyBorder="1" applyAlignment="1">
      <alignment horizontal="center" vertical="center" wrapText="1"/>
    </xf>
    <xf numFmtId="0" fontId="46" fillId="0" borderId="0" xfId="19" applyFont="1" applyBorder="1" applyAlignment="1">
      <alignment horizontal="center" vertical="center" wrapText="1"/>
    </xf>
    <xf numFmtId="0" fontId="47" fillId="0" borderId="0" xfId="19" applyFont="1" applyBorder="1" applyAlignment="1">
      <alignment horizontal="center" vertical="center"/>
    </xf>
    <xf numFmtId="10" fontId="46" fillId="0" borderId="0" xfId="45" applyNumberFormat="1" applyFont="1" applyBorder="1" applyAlignment="1">
      <alignment horizontal="center" vertical="center" wrapText="1"/>
    </xf>
    <xf numFmtId="0" fontId="46" fillId="0" borderId="0" xfId="19" applyFont="1" applyBorder="1" applyAlignment="1">
      <alignment vertical="center"/>
    </xf>
    <xf numFmtId="0" fontId="50" fillId="0" borderId="0" xfId="19" applyFont="1" applyBorder="1" applyAlignment="1">
      <alignment vertical="center"/>
    </xf>
    <xf numFmtId="0" fontId="28" fillId="0" borderId="9" xfId="19" applyFont="1" applyBorder="1" applyAlignment="1">
      <alignment vertical="center"/>
    </xf>
    <xf numFmtId="0" fontId="43" fillId="0" borderId="1" xfId="19" applyFont="1" applyBorder="1" applyAlignment="1">
      <alignment horizontal="center" vertical="center"/>
    </xf>
    <xf numFmtId="0" fontId="54" fillId="0" borderId="0" xfId="19" applyFont="1"/>
    <xf numFmtId="0" fontId="57" fillId="33" borderId="4" xfId="19" applyFont="1" applyFill="1" applyBorder="1" applyAlignment="1">
      <alignment horizontal="center" vertical="center"/>
    </xf>
    <xf numFmtId="0" fontId="57" fillId="33" borderId="6" xfId="19" applyFont="1" applyFill="1" applyBorder="1" applyAlignment="1">
      <alignment horizontal="center" vertical="center"/>
    </xf>
    <xf numFmtId="0" fontId="59" fillId="0" borderId="2" xfId="19" applyFont="1" applyFill="1" applyBorder="1" applyAlignment="1">
      <alignment horizontal="left" vertical="center" wrapText="1"/>
    </xf>
    <xf numFmtId="0" fontId="59" fillId="0" borderId="2" xfId="19" applyFont="1" applyFill="1" applyBorder="1" applyAlignment="1">
      <alignment horizontal="left" vertical="center"/>
    </xf>
    <xf numFmtId="0" fontId="61" fillId="0" borderId="1" xfId="0" applyFont="1" applyBorder="1" applyAlignment="1" applyProtection="1">
      <alignment horizontal="center" vertical="center" wrapText="1" readingOrder="1"/>
      <protection locked="0"/>
    </xf>
    <xf numFmtId="0" fontId="62" fillId="0" borderId="1" xfId="0" applyFont="1" applyBorder="1" applyAlignment="1" applyProtection="1">
      <alignment horizontal="center" vertical="center" wrapText="1" readingOrder="1"/>
      <protection locked="0"/>
    </xf>
    <xf numFmtId="0" fontId="61" fillId="0" borderId="1" xfId="0" applyFont="1" applyFill="1" applyBorder="1" applyAlignment="1" applyProtection="1">
      <alignment horizontal="center" vertical="center" wrapText="1" readingOrder="1"/>
      <protection locked="0"/>
    </xf>
    <xf numFmtId="0" fontId="62" fillId="0" borderId="1" xfId="0" applyFont="1" applyFill="1" applyBorder="1" applyAlignment="1" applyProtection="1">
      <alignment horizontal="center" vertical="center" wrapText="1" readingOrder="1"/>
      <protection locked="0"/>
    </xf>
    <xf numFmtId="0" fontId="61" fillId="0" borderId="1" xfId="19" applyFont="1" applyBorder="1" applyAlignment="1">
      <alignment horizontal="center" vertical="center"/>
    </xf>
    <xf numFmtId="0" fontId="62" fillId="0" borderId="1" xfId="19" applyFont="1" applyBorder="1" applyAlignment="1">
      <alignment horizontal="center" vertical="center"/>
    </xf>
    <xf numFmtId="0" fontId="61" fillId="33" borderId="1" xfId="0" applyFont="1" applyFill="1" applyBorder="1" applyAlignment="1" applyProtection="1">
      <alignment horizontal="center" vertical="center" wrapText="1" readingOrder="1"/>
      <protection locked="0"/>
    </xf>
    <xf numFmtId="0" fontId="62" fillId="0" borderId="1" xfId="19" applyFont="1" applyFill="1" applyBorder="1" applyAlignment="1">
      <alignment horizontal="center" vertical="center"/>
    </xf>
    <xf numFmtId="0" fontId="61" fillId="0" borderId="1" xfId="19" applyFont="1" applyFill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 wrapText="1" readingOrder="1"/>
    </xf>
    <xf numFmtId="0" fontId="62" fillId="9" borderId="1" xfId="19" applyFont="1" applyFill="1" applyBorder="1" applyAlignment="1">
      <alignment horizontal="center" vertical="center"/>
    </xf>
    <xf numFmtId="0" fontId="61" fillId="9" borderId="2" xfId="19" applyFont="1" applyFill="1" applyBorder="1" applyAlignment="1">
      <alignment horizontal="center" vertical="center"/>
    </xf>
    <xf numFmtId="10" fontId="61" fillId="9" borderId="1" xfId="45" applyNumberFormat="1" applyFont="1" applyFill="1" applyBorder="1" applyAlignment="1">
      <alignment horizontal="right" vertical="center"/>
    </xf>
    <xf numFmtId="0" fontId="61" fillId="0" borderId="3" xfId="19" applyFont="1" applyBorder="1" applyAlignment="1">
      <alignment horizontal="center" vertical="center"/>
    </xf>
    <xf numFmtId="0" fontId="61" fillId="33" borderId="1" xfId="19" applyFont="1" applyFill="1" applyBorder="1" applyAlignment="1">
      <alignment horizontal="center" vertical="center"/>
    </xf>
    <xf numFmtId="0" fontId="61" fillId="33" borderId="6" xfId="19" applyFont="1" applyFill="1" applyBorder="1" applyAlignment="1">
      <alignment horizontal="center" vertical="center"/>
    </xf>
    <xf numFmtId="0" fontId="61" fillId="0" borderId="6" xfId="19" applyFont="1" applyFill="1" applyBorder="1" applyAlignment="1">
      <alignment horizontal="center" vertical="center"/>
    </xf>
    <xf numFmtId="0" fontId="61" fillId="33" borderId="14" xfId="19" applyFont="1" applyFill="1" applyBorder="1" applyAlignment="1">
      <alignment horizontal="center" vertical="center"/>
    </xf>
    <xf numFmtId="0" fontId="61" fillId="33" borderId="2" xfId="19" applyFont="1" applyFill="1" applyBorder="1" applyAlignment="1">
      <alignment horizontal="center" vertical="center"/>
    </xf>
    <xf numFmtId="0" fontId="61" fillId="0" borderId="2" xfId="19" applyFont="1" applyBorder="1" applyAlignment="1">
      <alignment horizontal="center" vertical="center"/>
    </xf>
    <xf numFmtId="10" fontId="61" fillId="0" borderId="8" xfId="45" applyNumberFormat="1" applyFont="1" applyBorder="1" applyAlignment="1">
      <alignment horizontal="center" vertical="center"/>
    </xf>
    <xf numFmtId="10" fontId="61" fillId="0" borderId="1" xfId="45" applyNumberFormat="1" applyFont="1" applyBorder="1" applyAlignment="1">
      <alignment horizontal="center" vertical="center"/>
    </xf>
    <xf numFmtId="0" fontId="59" fillId="0" borderId="0" xfId="19" applyFont="1"/>
    <xf numFmtId="0" fontId="61" fillId="0" borderId="1" xfId="0" applyFont="1" applyFill="1" applyBorder="1" applyAlignment="1" applyProtection="1">
      <alignment horizontal="center" vertical="center" wrapText="1" readingOrder="1"/>
    </xf>
    <xf numFmtId="0" fontId="61" fillId="0" borderId="2" xfId="19" applyFont="1" applyFill="1" applyBorder="1" applyAlignment="1">
      <alignment horizontal="center" vertical="center"/>
    </xf>
    <xf numFmtId="10" fontId="61" fillId="0" borderId="1" xfId="45" applyNumberFormat="1" applyFont="1" applyFill="1" applyBorder="1" applyAlignment="1">
      <alignment horizontal="right" vertical="center"/>
    </xf>
    <xf numFmtId="0" fontId="61" fillId="0" borderId="3" xfId="19" applyFont="1" applyFill="1" applyBorder="1" applyAlignment="1">
      <alignment horizontal="center" vertical="center"/>
    </xf>
    <xf numFmtId="0" fontId="61" fillId="0" borderId="14" xfId="19" applyFont="1" applyFill="1" applyBorder="1" applyAlignment="1">
      <alignment horizontal="center" vertical="center"/>
    </xf>
    <xf numFmtId="10" fontId="61" fillId="0" borderId="8" xfId="45" applyNumberFormat="1" applyFont="1" applyFill="1" applyBorder="1" applyAlignment="1">
      <alignment horizontal="center" vertical="center"/>
    </xf>
    <xf numFmtId="10" fontId="61" fillId="0" borderId="1" xfId="45" applyNumberFormat="1" applyFont="1" applyFill="1" applyBorder="1" applyAlignment="1">
      <alignment horizontal="center" vertical="center"/>
    </xf>
    <xf numFmtId="0" fontId="61" fillId="33" borderId="3" xfId="19" applyFont="1" applyFill="1" applyBorder="1" applyAlignment="1">
      <alignment horizontal="center" vertical="center"/>
    </xf>
    <xf numFmtId="0" fontId="61" fillId="0" borderId="1" xfId="47" applyFont="1" applyFill="1" applyBorder="1" applyAlignment="1" applyProtection="1">
      <alignment horizontal="center" vertical="center" wrapText="1" readingOrder="1"/>
      <protection locked="0"/>
    </xf>
    <xf numFmtId="0" fontId="61" fillId="33" borderId="1" xfId="47" applyFont="1" applyFill="1" applyBorder="1" applyAlignment="1" applyProtection="1">
      <alignment horizontal="center" vertical="center" wrapText="1" readingOrder="1"/>
      <protection locked="0"/>
    </xf>
    <xf numFmtId="0" fontId="6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1" fillId="0" borderId="1" xfId="0" applyNumberFormat="1" applyFont="1" applyBorder="1" applyAlignment="1" applyProtection="1">
      <alignment horizontal="center" vertical="center" wrapText="1" readingOrder="1"/>
    </xf>
    <xf numFmtId="0" fontId="61" fillId="0" borderId="3" xfId="19" applyFont="1" applyBorder="1" applyAlignment="1">
      <alignment horizontal="center" vertical="center" wrapText="1"/>
    </xf>
    <xf numFmtId="0" fontId="61" fillId="9" borderId="13" xfId="19" applyFont="1" applyFill="1" applyBorder="1" applyAlignment="1">
      <alignment horizontal="center" vertical="center"/>
    </xf>
    <xf numFmtId="0" fontId="61" fillId="33" borderId="10" xfId="19" applyFont="1" applyFill="1" applyBorder="1" applyAlignment="1">
      <alignment horizontal="center" vertical="center"/>
    </xf>
    <xf numFmtId="0" fontId="61" fillId="0" borderId="10" xfId="19" applyFont="1" applyFill="1" applyBorder="1" applyAlignment="1">
      <alignment horizontal="center" vertical="center"/>
    </xf>
    <xf numFmtId="0" fontId="61" fillId="33" borderId="17" xfId="19" applyFont="1" applyFill="1" applyBorder="1" applyAlignment="1">
      <alignment horizontal="center" vertical="center"/>
    </xf>
    <xf numFmtId="0" fontId="59" fillId="0" borderId="0" xfId="19" applyFont="1" applyAlignment="1">
      <alignment vertical="center"/>
    </xf>
    <xf numFmtId="0" fontId="59" fillId="0" borderId="0" xfId="19" applyFont="1" applyFill="1"/>
    <xf numFmtId="0" fontId="39" fillId="34" borderId="2" xfId="19" applyFont="1" applyFill="1" applyBorder="1" applyAlignment="1">
      <alignment horizontal="left" vertical="center"/>
    </xf>
    <xf numFmtId="0" fontId="61" fillId="34" borderId="1" xfId="0" applyFont="1" applyFill="1" applyBorder="1" applyAlignment="1" applyProtection="1">
      <alignment horizontal="center" vertical="center" wrapText="1" readingOrder="1"/>
      <protection locked="0"/>
    </xf>
    <xf numFmtId="0" fontId="62" fillId="34" borderId="1" xfId="0" applyFont="1" applyFill="1" applyBorder="1" applyAlignment="1" applyProtection="1">
      <alignment horizontal="center" vertical="center" wrapText="1" readingOrder="1"/>
      <protection locked="0"/>
    </xf>
    <xf numFmtId="0" fontId="61" fillId="34" borderId="1" xfId="19" applyFont="1" applyFill="1" applyBorder="1" applyAlignment="1">
      <alignment horizontal="center" vertical="center"/>
    </xf>
    <xf numFmtId="0" fontId="62" fillId="34" borderId="1" xfId="19" applyFont="1" applyFill="1" applyBorder="1" applyAlignment="1">
      <alignment horizontal="center" vertical="center"/>
    </xf>
    <xf numFmtId="0" fontId="61" fillId="34" borderId="1" xfId="0" applyFont="1" applyFill="1" applyBorder="1" applyAlignment="1" applyProtection="1">
      <alignment horizontal="center" vertical="center" wrapText="1" readingOrder="1"/>
    </xf>
    <xf numFmtId="0" fontId="61" fillId="34" borderId="2" xfId="19" applyFont="1" applyFill="1" applyBorder="1" applyAlignment="1">
      <alignment horizontal="center" vertical="center"/>
    </xf>
    <xf numFmtId="10" fontId="61" fillId="34" borderId="1" xfId="45" applyNumberFormat="1" applyFont="1" applyFill="1" applyBorder="1" applyAlignment="1">
      <alignment horizontal="right" vertical="center"/>
    </xf>
    <xf numFmtId="0" fontId="61" fillId="34" borderId="3" xfId="19" applyFont="1" applyFill="1" applyBorder="1" applyAlignment="1">
      <alignment horizontal="center" vertical="center"/>
    </xf>
    <xf numFmtId="10" fontId="61" fillId="34" borderId="1" xfId="45" applyNumberFormat="1" applyFont="1" applyFill="1" applyBorder="1" applyAlignment="1">
      <alignment horizontal="center" vertical="center"/>
    </xf>
    <xf numFmtId="0" fontId="59" fillId="34" borderId="0" xfId="19" applyFont="1" applyFill="1"/>
    <xf numFmtId="0" fontId="39" fillId="34" borderId="0" xfId="19" applyFont="1" applyFill="1" applyAlignment="1">
      <alignment horizontal="center" vertical="center"/>
    </xf>
    <xf numFmtId="10" fontId="61" fillId="9" borderId="17" xfId="45" applyNumberFormat="1" applyFont="1" applyFill="1" applyBorder="1" applyAlignment="1">
      <alignment horizontal="right" vertical="center"/>
    </xf>
    <xf numFmtId="10" fontId="61" fillId="0" borderId="17" xfId="45" applyNumberFormat="1" applyFont="1" applyFill="1" applyBorder="1" applyAlignment="1">
      <alignment horizontal="right" vertical="center"/>
    </xf>
    <xf numFmtId="0" fontId="61" fillId="0" borderId="17" xfId="0" applyNumberFormat="1" applyFont="1" applyBorder="1" applyAlignment="1" applyProtection="1">
      <alignment horizontal="center" vertical="center" wrapText="1" readingOrder="1"/>
      <protection locked="0"/>
    </xf>
    <xf numFmtId="10" fontId="61" fillId="34" borderId="17" xfId="45" applyNumberFormat="1" applyFont="1" applyFill="1" applyBorder="1" applyAlignment="1">
      <alignment horizontal="right" vertical="center"/>
    </xf>
    <xf numFmtId="0" fontId="61" fillId="0" borderId="2" xfId="0" applyNumberFormat="1" applyFont="1" applyBorder="1" applyAlignment="1" applyProtection="1">
      <alignment horizontal="center" vertical="center" wrapText="1" readingOrder="1"/>
      <protection locked="0"/>
    </xf>
    <xf numFmtId="10" fontId="29" fillId="9" borderId="17" xfId="45" applyNumberFormat="1" applyFont="1" applyFill="1" applyBorder="1" applyAlignment="1">
      <alignment horizontal="right" vertical="center"/>
    </xf>
    <xf numFmtId="0" fontId="61" fillId="0" borderId="31" xfId="19" applyFont="1" applyFill="1" applyBorder="1" applyAlignment="1">
      <alignment horizontal="center" vertical="center"/>
    </xf>
    <xf numFmtId="0" fontId="61" fillId="33" borderId="31" xfId="19" applyFont="1" applyFill="1" applyBorder="1" applyAlignment="1">
      <alignment horizontal="center" vertical="center"/>
    </xf>
    <xf numFmtId="0" fontId="61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29" fillId="33" borderId="31" xfId="19" applyFont="1" applyFill="1" applyBorder="1" applyAlignment="1">
      <alignment horizontal="center" vertical="center"/>
    </xf>
    <xf numFmtId="0" fontId="49" fillId="35" borderId="1" xfId="19" applyFont="1" applyFill="1" applyBorder="1" applyAlignment="1">
      <alignment horizontal="center" vertical="center"/>
    </xf>
    <xf numFmtId="0" fontId="29" fillId="35" borderId="1" xfId="0" applyFont="1" applyFill="1" applyBorder="1" applyAlignment="1" applyProtection="1">
      <alignment horizontal="center" vertical="center" wrapText="1" readingOrder="1"/>
    </xf>
    <xf numFmtId="0" fontId="43" fillId="35" borderId="1" xfId="19" applyFont="1" applyFill="1" applyBorder="1" applyAlignment="1">
      <alignment horizontal="center" vertical="center"/>
    </xf>
    <xf numFmtId="0" fontId="29" fillId="35" borderId="1" xfId="19" applyFont="1" applyFill="1" applyBorder="1" applyAlignment="1">
      <alignment horizontal="center" vertical="center"/>
    </xf>
    <xf numFmtId="0" fontId="29" fillId="35" borderId="3" xfId="19" applyFont="1" applyFill="1" applyBorder="1" applyAlignment="1">
      <alignment horizontal="center" vertical="center"/>
    </xf>
    <xf numFmtId="0" fontId="61" fillId="0" borderId="1" xfId="19" applyFont="1" applyFill="1" applyBorder="1" applyAlignment="1">
      <alignment horizontal="center" vertical="center" wrapText="1"/>
    </xf>
    <xf numFmtId="0" fontId="63" fillId="0" borderId="1" xfId="0" applyFont="1" applyBorder="1" applyAlignment="1" applyProtection="1">
      <alignment horizontal="center" vertical="center" wrapText="1" readingOrder="1"/>
      <protection locked="0"/>
    </xf>
    <xf numFmtId="0" fontId="63" fillId="0" borderId="1" xfId="0" applyFont="1" applyFill="1" applyBorder="1" applyAlignment="1" applyProtection="1">
      <alignment horizontal="center" vertical="center" wrapText="1" readingOrder="1"/>
      <protection locked="0"/>
    </xf>
    <xf numFmtId="10" fontId="69" fillId="9" borderId="1" xfId="45" applyNumberFormat="1" applyFont="1" applyFill="1" applyBorder="1" applyAlignment="1">
      <alignment horizontal="right" vertical="center"/>
    </xf>
    <xf numFmtId="0" fontId="63" fillId="34" borderId="1" xfId="0" applyFont="1" applyFill="1" applyBorder="1" applyAlignment="1" applyProtection="1">
      <alignment horizontal="center" vertical="center" wrapText="1" readingOrder="1"/>
      <protection locked="0"/>
    </xf>
    <xf numFmtId="0" fontId="29" fillId="0" borderId="3" xfId="19" applyFont="1" applyFill="1" applyBorder="1" applyAlignment="1">
      <alignment horizontal="center" vertical="center"/>
    </xf>
    <xf numFmtId="10" fontId="69" fillId="35" borderId="1" xfId="45" applyNumberFormat="1" applyFont="1" applyFill="1" applyBorder="1" applyAlignment="1">
      <alignment horizontal="center" vertical="center"/>
    </xf>
    <xf numFmtId="0" fontId="27" fillId="0" borderId="1" xfId="19" applyFont="1" applyBorder="1" applyAlignment="1">
      <alignment horizontal="center" vertical="center"/>
    </xf>
    <xf numFmtId="0" fontId="55" fillId="33" borderId="1" xfId="19" applyFont="1" applyFill="1" applyBorder="1" applyAlignment="1">
      <alignment horizontal="center" vertical="center"/>
    </xf>
    <xf numFmtId="0" fontId="26" fillId="0" borderId="1" xfId="19" applyFont="1" applyBorder="1" applyAlignment="1">
      <alignment horizontal="center" vertical="center"/>
    </xf>
    <xf numFmtId="0" fontId="27" fillId="0" borderId="2" xfId="19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55" fillId="0" borderId="2" xfId="19" applyFont="1" applyBorder="1" applyAlignment="1">
      <alignment horizontal="center" vertical="center" wrapText="1"/>
    </xf>
    <xf numFmtId="0" fontId="55" fillId="0" borderId="3" xfId="19" applyFont="1" applyBorder="1" applyAlignment="1">
      <alignment horizontal="center" vertical="center" wrapText="1"/>
    </xf>
    <xf numFmtId="0" fontId="27" fillId="0" borderId="17" xfId="19" applyFont="1" applyBorder="1" applyAlignment="1">
      <alignment horizontal="center" vertical="center"/>
    </xf>
    <xf numFmtId="0" fontId="27" fillId="0" borderId="3" xfId="19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51" fillId="0" borderId="1" xfId="19" applyFont="1" applyBorder="1" applyAlignment="1">
      <alignment horizontal="center" vertical="center" textRotation="255" wrapText="1"/>
    </xf>
    <xf numFmtId="0" fontId="66" fillId="34" borderId="1" xfId="19" applyFont="1" applyFill="1" applyBorder="1" applyAlignment="1">
      <alignment horizontal="center" vertical="center" wrapText="1"/>
    </xf>
    <xf numFmtId="0" fontId="52" fillId="9" borderId="4" xfId="19" applyFont="1" applyFill="1" applyBorder="1" applyAlignment="1">
      <alignment horizontal="center" vertical="center" wrapText="1"/>
    </xf>
    <xf numFmtId="0" fontId="52" fillId="9" borderId="12" xfId="19" applyFont="1" applyFill="1" applyBorder="1" applyAlignment="1">
      <alignment horizontal="center" vertical="center" wrapText="1"/>
    </xf>
    <xf numFmtId="0" fontId="26" fillId="0" borderId="13" xfId="19" applyFont="1" applyBorder="1" applyAlignment="1">
      <alignment horizontal="center" vertical="center"/>
    </xf>
    <xf numFmtId="0" fontId="27" fillId="0" borderId="9" xfId="19" applyFont="1" applyBorder="1" applyAlignment="1">
      <alignment horizontal="center" vertical="center"/>
    </xf>
    <xf numFmtId="0" fontId="27" fillId="0" borderId="15" xfId="19" applyFont="1" applyBorder="1" applyAlignment="1">
      <alignment horizontal="center" vertical="center"/>
    </xf>
    <xf numFmtId="0" fontId="27" fillId="0" borderId="14" xfId="19" applyFont="1" applyBorder="1" applyAlignment="1">
      <alignment horizontal="center" vertical="center"/>
    </xf>
    <xf numFmtId="0" fontId="27" fillId="0" borderId="11" xfId="19" applyFont="1" applyBorder="1" applyAlignment="1">
      <alignment horizontal="center" vertical="center"/>
    </xf>
    <xf numFmtId="0" fontId="27" fillId="0" borderId="10" xfId="19" applyFont="1" applyBorder="1" applyAlignment="1">
      <alignment horizontal="center" vertical="center"/>
    </xf>
    <xf numFmtId="0" fontId="45" fillId="9" borderId="2" xfId="19" applyFont="1" applyFill="1" applyBorder="1" applyAlignment="1">
      <alignment horizontal="center" vertical="center"/>
    </xf>
    <xf numFmtId="0" fontId="45" fillId="9" borderId="17" xfId="19" applyFont="1" applyFill="1" applyBorder="1" applyAlignment="1">
      <alignment horizontal="center" vertical="center"/>
    </xf>
    <xf numFmtId="0" fontId="45" fillId="9" borderId="3" xfId="19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29" fillId="34" borderId="27" xfId="19" applyFont="1" applyFill="1" applyBorder="1" applyAlignment="1">
      <alignment horizontal="center" vertical="center" wrapText="1"/>
    </xf>
    <xf numFmtId="0" fontId="39" fillId="34" borderId="27" xfId="19" applyFont="1" applyFill="1" applyBorder="1" applyAlignment="1">
      <alignment horizontal="center" vertical="center" wrapText="1"/>
    </xf>
    <xf numFmtId="0" fontId="27" fillId="33" borderId="16" xfId="19" applyFont="1" applyFill="1" applyBorder="1" applyAlignment="1">
      <alignment horizontal="center" vertical="center"/>
    </xf>
    <xf numFmtId="0" fontId="27" fillId="33" borderId="17" xfId="19" applyFont="1" applyFill="1" applyBorder="1" applyAlignment="1">
      <alignment horizontal="center" vertical="center"/>
    </xf>
    <xf numFmtId="0" fontId="34" fillId="33" borderId="2" xfId="19" applyFont="1" applyFill="1" applyBorder="1" applyAlignment="1">
      <alignment horizontal="center" vertical="center"/>
    </xf>
    <xf numFmtId="0" fontId="34" fillId="33" borderId="17" xfId="19" applyFont="1" applyFill="1" applyBorder="1" applyAlignment="1">
      <alignment horizontal="center" vertical="center"/>
    </xf>
    <xf numFmtId="0" fontId="34" fillId="33" borderId="3" xfId="19" applyFont="1" applyFill="1" applyBorder="1" applyAlignment="1">
      <alignment horizontal="center" vertical="center"/>
    </xf>
    <xf numFmtId="0" fontId="70" fillId="0" borderId="4" xfId="19" applyFont="1" applyBorder="1" applyAlignment="1">
      <alignment horizontal="center" vertical="center" textRotation="255"/>
    </xf>
    <xf numFmtId="0" fontId="70" fillId="0" borderId="12" xfId="19" applyFont="1" applyBorder="1" applyAlignment="1">
      <alignment horizontal="center" vertical="center" textRotation="255"/>
    </xf>
    <xf numFmtId="0" fontId="70" fillId="0" borderId="6" xfId="19" applyFont="1" applyBorder="1" applyAlignment="1">
      <alignment horizontal="center" vertical="center" textRotation="255"/>
    </xf>
    <xf numFmtId="0" fontId="28" fillId="0" borderId="1" xfId="19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3" fillId="0" borderId="8" xfId="19" applyFont="1" applyBorder="1" applyAlignment="1">
      <alignment horizontal="center" vertical="center" textRotation="255" wrapText="1"/>
    </xf>
    <xf numFmtId="0" fontId="41" fillId="33" borderId="1" xfId="19" applyFont="1" applyFill="1" applyBorder="1" applyAlignment="1">
      <alignment horizontal="center" vertical="center"/>
    </xf>
    <xf numFmtId="0" fontId="41" fillId="33" borderId="2" xfId="19" applyFont="1" applyFill="1" applyBorder="1" applyAlignment="1">
      <alignment horizontal="center" vertical="center"/>
    </xf>
    <xf numFmtId="0" fontId="41" fillId="33" borderId="3" xfId="19" applyFont="1" applyFill="1" applyBorder="1" applyAlignment="1">
      <alignment horizontal="center" vertical="center"/>
    </xf>
    <xf numFmtId="0" fontId="77" fillId="33" borderId="1" xfId="19" applyFont="1" applyFill="1" applyBorder="1" applyAlignment="1">
      <alignment horizontal="center" vertical="center" wrapText="1"/>
    </xf>
    <xf numFmtId="0" fontId="76" fillId="33" borderId="1" xfId="19" applyFont="1" applyFill="1" applyBorder="1" applyAlignment="1">
      <alignment horizontal="center" vertical="center"/>
    </xf>
    <xf numFmtId="0" fontId="76" fillId="0" borderId="1" xfId="19" applyFont="1" applyBorder="1" applyAlignment="1">
      <alignment horizontal="center" vertical="center" wrapText="1"/>
    </xf>
    <xf numFmtId="0" fontId="27" fillId="33" borderId="13" xfId="19" applyFont="1" applyFill="1" applyBorder="1" applyAlignment="1">
      <alignment horizontal="center" vertical="center"/>
    </xf>
    <xf numFmtId="0" fontId="27" fillId="33" borderId="15" xfId="19" applyFont="1" applyFill="1" applyBorder="1" applyAlignment="1">
      <alignment horizontal="center" vertical="center"/>
    </xf>
    <xf numFmtId="0" fontId="36" fillId="9" borderId="11" xfId="19" applyFont="1" applyFill="1" applyBorder="1" applyAlignment="1">
      <alignment horizontal="center" vertical="center"/>
    </xf>
    <xf numFmtId="0" fontId="67" fillId="0" borderId="5" xfId="19" applyFont="1" applyBorder="1" applyAlignment="1">
      <alignment horizontal="center" vertical="center" wrapText="1"/>
    </xf>
    <xf numFmtId="0" fontId="67" fillId="0" borderId="33" xfId="19" applyFont="1" applyBorder="1" applyAlignment="1">
      <alignment horizontal="center" vertical="center" wrapText="1"/>
    </xf>
    <xf numFmtId="0" fontId="67" fillId="0" borderId="10" xfId="19" applyFont="1" applyBorder="1" applyAlignment="1">
      <alignment horizontal="center" vertical="center" wrapText="1"/>
    </xf>
    <xf numFmtId="0" fontId="64" fillId="0" borderId="4" xfId="19" applyFont="1" applyBorder="1" applyAlignment="1">
      <alignment horizontal="center" vertical="center" wrapText="1"/>
    </xf>
    <xf numFmtId="0" fontId="67" fillId="0" borderId="12" xfId="19" applyFont="1" applyBorder="1" applyAlignment="1">
      <alignment horizontal="center" vertical="center" wrapText="1"/>
    </xf>
    <xf numFmtId="0" fontId="67" fillId="0" borderId="6" xfId="19" applyFont="1" applyBorder="1" applyAlignment="1">
      <alignment horizontal="center" vertical="center" wrapText="1"/>
    </xf>
    <xf numFmtId="0" fontId="67" fillId="0" borderId="4" xfId="19" applyFont="1" applyBorder="1" applyAlignment="1">
      <alignment horizontal="center" vertical="center" textRotation="255"/>
    </xf>
    <xf numFmtId="0" fontId="67" fillId="0" borderId="12" xfId="19" applyFont="1" applyBorder="1" applyAlignment="1">
      <alignment horizontal="center" vertical="center" textRotation="255"/>
    </xf>
    <xf numFmtId="0" fontId="67" fillId="0" borderId="6" xfId="19" applyFont="1" applyBorder="1" applyAlignment="1">
      <alignment horizontal="center" vertical="center" textRotation="255"/>
    </xf>
    <xf numFmtId="0" fontId="29" fillId="0" borderId="4" xfId="19" applyFont="1" applyBorder="1" applyAlignment="1">
      <alignment horizontal="center" vertical="center" wrapText="1"/>
    </xf>
    <xf numFmtId="0" fontId="29" fillId="0" borderId="12" xfId="19" applyFont="1" applyBorder="1" applyAlignment="1">
      <alignment horizontal="center" vertical="center" wrapText="1"/>
    </xf>
    <xf numFmtId="0" fontId="29" fillId="0" borderId="6" xfId="19" applyFont="1" applyBorder="1" applyAlignment="1">
      <alignment horizontal="center" vertical="center" wrapText="1"/>
    </xf>
    <xf numFmtId="0" fontId="27" fillId="0" borderId="1" xfId="19" applyFont="1" applyBorder="1" applyAlignment="1">
      <alignment horizontal="center" vertical="center" textRotation="255"/>
    </xf>
    <xf numFmtId="0" fontId="26" fillId="33" borderId="3" xfId="19" applyFont="1" applyFill="1" applyBorder="1" applyAlignment="1">
      <alignment horizontal="center" vertical="center"/>
    </xf>
    <xf numFmtId="0" fontId="27" fillId="33" borderId="1" xfId="19" applyFont="1" applyFill="1" applyBorder="1" applyAlignment="1">
      <alignment horizontal="center" vertical="center"/>
    </xf>
    <xf numFmtId="0" fontId="27" fillId="33" borderId="14" xfId="19" applyFont="1" applyFill="1" applyBorder="1" applyAlignment="1">
      <alignment horizontal="center" vertical="center"/>
    </xf>
    <xf numFmtId="0" fontId="27" fillId="33" borderId="10" xfId="19" applyFont="1" applyFill="1" applyBorder="1" applyAlignment="1">
      <alignment horizontal="center" vertical="center"/>
    </xf>
    <xf numFmtId="0" fontId="76" fillId="33" borderId="13" xfId="19" applyFont="1" applyFill="1" applyBorder="1" applyAlignment="1">
      <alignment horizontal="center" vertical="center"/>
    </xf>
    <xf numFmtId="0" fontId="76" fillId="33" borderId="15" xfId="19" applyFont="1" applyFill="1" applyBorder="1" applyAlignment="1">
      <alignment horizontal="center" vertical="center"/>
    </xf>
    <xf numFmtId="0" fontId="76" fillId="33" borderId="14" xfId="19" applyFont="1" applyFill="1" applyBorder="1" applyAlignment="1">
      <alignment horizontal="center" vertical="center"/>
    </xf>
    <xf numFmtId="0" fontId="76" fillId="33" borderId="10" xfId="19" applyFont="1" applyFill="1" applyBorder="1" applyAlignment="1">
      <alignment horizontal="center" vertical="center"/>
    </xf>
    <xf numFmtId="0" fontId="27" fillId="33" borderId="2" xfId="19" applyFont="1" applyFill="1" applyBorder="1" applyAlignment="1">
      <alignment horizontal="center" vertical="center"/>
    </xf>
    <xf numFmtId="0" fontId="27" fillId="33" borderId="3" xfId="19" applyFont="1" applyFill="1" applyBorder="1" applyAlignment="1">
      <alignment horizontal="center" vertical="center"/>
    </xf>
    <xf numFmtId="0" fontId="45" fillId="0" borderId="28" xfId="19" applyFont="1" applyBorder="1" applyAlignment="1">
      <alignment horizontal="center" vertical="center" textRotation="255" wrapText="1"/>
    </xf>
    <xf numFmtId="0" fontId="45" fillId="0" borderId="29" xfId="19" applyFont="1" applyBorder="1" applyAlignment="1">
      <alignment horizontal="center" vertical="center" textRotation="255" wrapText="1"/>
    </xf>
    <xf numFmtId="0" fontId="45" fillId="0" borderId="30" xfId="19" applyFont="1" applyBorder="1" applyAlignment="1">
      <alignment horizontal="center" vertical="center" textRotation="255" wrapText="1"/>
    </xf>
    <xf numFmtId="0" fontId="55" fillId="33" borderId="2" xfId="19" applyFont="1" applyFill="1" applyBorder="1" applyAlignment="1">
      <alignment horizontal="center" vertical="center"/>
    </xf>
    <xf numFmtId="0" fontId="55" fillId="33" borderId="3" xfId="19" applyFont="1" applyFill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27" fillId="33" borderId="31" xfId="19" applyFont="1" applyFill="1" applyBorder="1" applyAlignment="1">
      <alignment horizontal="center" vertical="center"/>
    </xf>
    <xf numFmtId="0" fontId="64" fillId="0" borderId="12" xfId="19" applyFont="1" applyBorder="1" applyAlignment="1">
      <alignment horizontal="center" vertical="center" wrapText="1"/>
    </xf>
    <xf numFmtId="0" fontId="68" fillId="0" borderId="4" xfId="19" applyFont="1" applyBorder="1" applyAlignment="1">
      <alignment horizontal="center" vertical="center" wrapText="1"/>
    </xf>
    <xf numFmtId="0" fontId="68" fillId="0" borderId="12" xfId="19" applyFont="1" applyBorder="1" applyAlignment="1">
      <alignment horizontal="center" vertical="center" wrapText="1"/>
    </xf>
    <xf numFmtId="0" fontId="25" fillId="0" borderId="4" xfId="19" applyFont="1" applyBorder="1" applyAlignment="1">
      <alignment horizontal="center" vertical="center" wrapText="1"/>
    </xf>
    <xf numFmtId="0" fontId="25" fillId="0" borderId="12" xfId="19" applyFont="1" applyBorder="1" applyAlignment="1">
      <alignment horizontal="center" vertical="center" wrapText="1"/>
    </xf>
    <xf numFmtId="0" fontId="45" fillId="9" borderId="32" xfId="19" applyFont="1" applyFill="1" applyBorder="1" applyAlignment="1">
      <alignment horizontal="center" vertical="center"/>
    </xf>
    <xf numFmtId="0" fontId="45" fillId="9" borderId="9" xfId="19" applyFont="1" applyFill="1" applyBorder="1" applyAlignment="1">
      <alignment horizontal="center" vertical="center"/>
    </xf>
    <xf numFmtId="0" fontId="45" fillId="9" borderId="28" xfId="19" applyFont="1" applyFill="1" applyBorder="1" applyAlignment="1">
      <alignment horizontal="center" vertical="center"/>
    </xf>
    <xf numFmtId="0" fontId="72" fillId="0" borderId="13" xfId="19" applyFont="1" applyBorder="1" applyAlignment="1">
      <alignment horizontal="center" vertical="center" wrapText="1"/>
    </xf>
    <xf numFmtId="0" fontId="73" fillId="0" borderId="15" xfId="19" applyFont="1" applyBorder="1" applyAlignment="1">
      <alignment horizontal="center" vertical="center"/>
    </xf>
    <xf numFmtId="0" fontId="73" fillId="0" borderId="14" xfId="19" applyFont="1" applyBorder="1" applyAlignment="1">
      <alignment horizontal="center" vertical="center"/>
    </xf>
    <xf numFmtId="0" fontId="73" fillId="0" borderId="10" xfId="19" applyFont="1" applyBorder="1" applyAlignment="1">
      <alignment horizontal="center" vertical="center"/>
    </xf>
    <xf numFmtId="0" fontId="78" fillId="33" borderId="1" xfId="19" applyFont="1" applyFill="1" applyBorder="1" applyAlignment="1">
      <alignment horizontal="center" vertical="center" wrapText="1"/>
    </xf>
    <xf numFmtId="0" fontId="76" fillId="33" borderId="1" xfId="19" applyFont="1" applyFill="1" applyBorder="1" applyAlignment="1">
      <alignment horizontal="center" vertical="center" wrapText="1"/>
    </xf>
  </cellXfs>
  <cellStyles count="50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44"/>
    <cellStyle name="一般 4" xfId="46"/>
    <cellStyle name="一般 5" xfId="47"/>
    <cellStyle name="一般 5 2" xfId="49"/>
    <cellStyle name="一般 6" xfId="48"/>
    <cellStyle name="中等" xfId="20" builtinId="28" customBuiltin="1"/>
    <cellStyle name="合計" xfId="21" builtinId="25" customBuiltin="1"/>
    <cellStyle name="好" xfId="22" builtinId="26" customBuiltin="1"/>
    <cellStyle name="百分比" xfId="45" builtinId="5"/>
    <cellStyle name="百分比 2" xfId="23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colors>
    <mruColors>
      <color rgb="FF0000CC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tabSelected="1" zoomScaleNormal="100" workbookViewId="0">
      <pane xSplit="2" ySplit="6" topLeftCell="C29" activePane="bottomRight" state="frozen"/>
      <selection pane="topRight" activeCell="C1" sqref="C1"/>
      <selection pane="bottomLeft" activeCell="A7" sqref="A7"/>
      <selection pane="bottomRight" activeCell="A44" sqref="A44"/>
    </sheetView>
  </sheetViews>
  <sheetFormatPr defaultColWidth="6.625" defaultRowHeight="31.5" customHeight="1"/>
  <cols>
    <col min="1" max="1" width="18.75" style="31" customWidth="1"/>
    <col min="2" max="2" width="3.625" style="31" customWidth="1"/>
    <col min="3" max="7" width="4.75" style="31" customWidth="1"/>
    <col min="8" max="9" width="4.75" style="31" hidden="1" customWidth="1"/>
    <col min="10" max="13" width="4.75" style="31" customWidth="1"/>
    <col min="14" max="15" width="6.625" style="31" hidden="1" customWidth="1"/>
    <col min="16" max="20" width="4.75" style="31" customWidth="1"/>
    <col min="21" max="21" width="5.625" style="31" customWidth="1"/>
    <col min="22" max="22" width="4.875" style="31" customWidth="1"/>
    <col min="23" max="23" width="4" style="31" customWidth="1"/>
    <col min="24" max="24" width="9" style="31" customWidth="1"/>
    <col min="25" max="25" width="7.375" style="31" customWidth="1"/>
    <col min="26" max="26" width="4.75" style="31" customWidth="1"/>
    <col min="27" max="27" width="4.75" style="49" customWidth="1"/>
    <col min="28" max="28" width="4.75" style="31" customWidth="1"/>
    <col min="29" max="29" width="4.75" style="49" customWidth="1"/>
    <col min="30" max="30" width="4.75" style="31" customWidth="1"/>
    <col min="31" max="31" width="4.75" style="49" customWidth="1"/>
    <col min="32" max="35" width="4.75" style="49" hidden="1" customWidth="1"/>
    <col min="36" max="37" width="4.75" style="49" customWidth="1"/>
    <col min="38" max="39" width="4.75" style="49" hidden="1" customWidth="1"/>
    <col min="40" max="40" width="4.75" style="31" hidden="1" customWidth="1"/>
    <col min="41" max="43" width="4.75" style="49" hidden="1" customWidth="1"/>
    <col min="44" max="44" width="4.75" style="31" customWidth="1"/>
    <col min="45" max="45" width="4.75" style="49" customWidth="1"/>
    <col min="46" max="46" width="4.75" style="31" hidden="1" customWidth="1"/>
    <col min="47" max="47" width="7.375" style="50" customWidth="1"/>
    <col min="48" max="48" width="4.75" style="31" hidden="1" customWidth="1"/>
    <col min="49" max="49" width="7.625" style="49" customWidth="1"/>
    <col min="50" max="50" width="4.75" style="31" hidden="1" customWidth="1"/>
    <col min="51" max="51" width="7.625" style="49" customWidth="1"/>
    <col min="52" max="52" width="4.75" style="31" hidden="1" customWidth="1"/>
    <col min="53" max="53" width="7.625" style="49" customWidth="1"/>
    <col min="54" max="54" width="4.75" style="49" hidden="1" customWidth="1"/>
    <col min="55" max="55" width="8.875" style="49" customWidth="1"/>
    <col min="56" max="57" width="3.875" style="31" customWidth="1"/>
    <col min="58" max="58" width="3.625" style="31" customWidth="1"/>
    <col min="59" max="59" width="7.375" style="31" customWidth="1"/>
    <col min="60" max="60" width="5.375" style="31" customWidth="1"/>
    <col min="61" max="61" width="4.875" style="51" customWidth="1"/>
    <col min="62" max="62" width="7.375" style="51" customWidth="1"/>
    <col min="63" max="63" width="8.875" style="51" customWidth="1"/>
    <col min="64" max="64" width="3" style="51" customWidth="1"/>
    <col min="65" max="66" width="2.875" style="51" customWidth="1"/>
    <col min="67" max="16384" width="6.625" style="51"/>
  </cols>
  <sheetData>
    <row r="1" spans="1:66" s="2" customFormat="1" ht="46.5" customHeight="1">
      <c r="A1" s="196" t="s">
        <v>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</row>
    <row r="2" spans="1:66" s="3" customFormat="1" ht="24.75" customHeight="1">
      <c r="A2" s="150" t="s">
        <v>4</v>
      </c>
      <c r="B2" s="209" t="s">
        <v>5</v>
      </c>
      <c r="C2" s="171" t="s">
        <v>66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63" t="s">
        <v>65</v>
      </c>
      <c r="U2" s="200" t="s">
        <v>64</v>
      </c>
      <c r="V2" s="229" t="s">
        <v>95</v>
      </c>
      <c r="W2" s="231" t="s">
        <v>68</v>
      </c>
      <c r="X2" s="161" t="s">
        <v>62</v>
      </c>
      <c r="Y2" s="220" t="s">
        <v>63</v>
      </c>
      <c r="Z2" s="233" t="s">
        <v>67</v>
      </c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5"/>
      <c r="BH2" s="197" t="s">
        <v>98</v>
      </c>
      <c r="BI2" s="200" t="s">
        <v>103</v>
      </c>
      <c r="BJ2" s="203" t="s">
        <v>97</v>
      </c>
      <c r="BK2" s="182" t="s">
        <v>96</v>
      </c>
      <c r="BL2" s="206" t="s">
        <v>6</v>
      </c>
      <c r="BM2" s="206" t="s">
        <v>7</v>
      </c>
      <c r="BN2" s="175" t="s">
        <v>61</v>
      </c>
    </row>
    <row r="3" spans="1:66" s="3" customFormat="1" ht="24.75" customHeight="1">
      <c r="A3" s="150"/>
      <c r="B3" s="209"/>
      <c r="C3" s="165" t="s">
        <v>84</v>
      </c>
      <c r="D3" s="166"/>
      <c r="E3" s="167"/>
      <c r="F3" s="153" t="s">
        <v>9</v>
      </c>
      <c r="G3" s="225"/>
      <c r="H3" s="225"/>
      <c r="I3" s="225"/>
      <c r="J3" s="225"/>
      <c r="K3" s="226"/>
      <c r="L3" s="153" t="s">
        <v>10</v>
      </c>
      <c r="M3" s="157"/>
      <c r="N3" s="157"/>
      <c r="O3" s="158"/>
      <c r="P3" s="153" t="s">
        <v>11</v>
      </c>
      <c r="Q3" s="154"/>
      <c r="R3" s="159" t="s">
        <v>12</v>
      </c>
      <c r="S3" s="160"/>
      <c r="T3" s="164"/>
      <c r="U3" s="228"/>
      <c r="V3" s="230"/>
      <c r="W3" s="232"/>
      <c r="X3" s="161"/>
      <c r="Y3" s="221"/>
      <c r="Z3" s="177" t="s">
        <v>13</v>
      </c>
      <c r="AA3" s="178"/>
      <c r="AB3" s="178"/>
      <c r="AC3" s="178"/>
      <c r="AD3" s="178"/>
      <c r="AE3" s="178"/>
      <c r="AF3" s="179" t="s">
        <v>80</v>
      </c>
      <c r="AG3" s="180"/>
      <c r="AH3" s="180"/>
      <c r="AI3" s="181"/>
      <c r="AJ3" s="151" t="s">
        <v>71</v>
      </c>
      <c r="AK3" s="151"/>
      <c r="AL3" s="218" t="s">
        <v>14</v>
      </c>
      <c r="AM3" s="219"/>
      <c r="AN3" s="194" t="s">
        <v>15</v>
      </c>
      <c r="AO3" s="195"/>
      <c r="AP3" s="188" t="s">
        <v>16</v>
      </c>
      <c r="AQ3" s="188"/>
      <c r="AR3" s="194" t="s">
        <v>17</v>
      </c>
      <c r="AS3" s="195"/>
      <c r="AT3" s="214" t="s">
        <v>104</v>
      </c>
      <c r="AU3" s="215"/>
      <c r="AV3" s="191" t="s">
        <v>92</v>
      </c>
      <c r="AW3" s="191"/>
      <c r="AX3" s="192" t="s">
        <v>105</v>
      </c>
      <c r="AY3" s="192"/>
      <c r="AZ3" s="193" t="s">
        <v>106</v>
      </c>
      <c r="BA3" s="193"/>
      <c r="BB3" s="236" t="s">
        <v>99</v>
      </c>
      <c r="BC3" s="237"/>
      <c r="BD3" s="185" t="s">
        <v>86</v>
      </c>
      <c r="BE3" s="185" t="s">
        <v>87</v>
      </c>
      <c r="BF3" s="186" t="s">
        <v>88</v>
      </c>
      <c r="BG3" s="187" t="s">
        <v>89</v>
      </c>
      <c r="BH3" s="198"/>
      <c r="BI3" s="201"/>
      <c r="BJ3" s="204"/>
      <c r="BK3" s="183"/>
      <c r="BL3" s="207"/>
      <c r="BM3" s="207"/>
      <c r="BN3" s="176"/>
    </row>
    <row r="4" spans="1:66" s="3" customFormat="1" ht="24.75" customHeight="1">
      <c r="A4" s="150"/>
      <c r="B4" s="209"/>
      <c r="C4" s="168"/>
      <c r="D4" s="169"/>
      <c r="E4" s="170"/>
      <c r="F4" s="153" t="s">
        <v>18</v>
      </c>
      <c r="G4" s="174"/>
      <c r="H4" s="150" t="s">
        <v>19</v>
      </c>
      <c r="I4" s="150"/>
      <c r="J4" s="152" t="s">
        <v>83</v>
      </c>
      <c r="K4" s="150"/>
      <c r="L4" s="150" t="s">
        <v>9</v>
      </c>
      <c r="M4" s="150"/>
      <c r="N4" s="155" t="s">
        <v>90</v>
      </c>
      <c r="O4" s="156"/>
      <c r="P4" s="150" t="s">
        <v>20</v>
      </c>
      <c r="Q4" s="150"/>
      <c r="R4" s="150" t="s">
        <v>20</v>
      </c>
      <c r="S4" s="150"/>
      <c r="T4" s="164"/>
      <c r="U4" s="228"/>
      <c r="V4" s="230"/>
      <c r="W4" s="232"/>
      <c r="X4" s="161"/>
      <c r="Y4" s="221"/>
      <c r="Z4" s="227" t="s">
        <v>21</v>
      </c>
      <c r="AA4" s="211"/>
      <c r="AB4" s="210" t="s">
        <v>83</v>
      </c>
      <c r="AC4" s="211"/>
      <c r="AD4" s="210" t="s">
        <v>85</v>
      </c>
      <c r="AE4" s="211"/>
      <c r="AF4" s="179" t="s">
        <v>82</v>
      </c>
      <c r="AG4" s="181"/>
      <c r="AH4" s="179" t="s">
        <v>81</v>
      </c>
      <c r="AI4" s="181"/>
      <c r="AJ4" s="223" t="s">
        <v>72</v>
      </c>
      <c r="AK4" s="224"/>
      <c r="AL4" s="218" t="s">
        <v>23</v>
      </c>
      <c r="AM4" s="219"/>
      <c r="AN4" s="194" t="s">
        <v>8</v>
      </c>
      <c r="AO4" s="195"/>
      <c r="AP4" s="189" t="s">
        <v>22</v>
      </c>
      <c r="AQ4" s="190"/>
      <c r="AR4" s="212"/>
      <c r="AS4" s="213"/>
      <c r="AT4" s="216"/>
      <c r="AU4" s="217"/>
      <c r="AV4" s="240" t="s">
        <v>100</v>
      </c>
      <c r="AW4" s="241"/>
      <c r="AX4" s="241"/>
      <c r="AY4" s="241"/>
      <c r="AZ4" s="241"/>
      <c r="BA4" s="241"/>
      <c r="BB4" s="238"/>
      <c r="BC4" s="239"/>
      <c r="BD4" s="185"/>
      <c r="BE4" s="185"/>
      <c r="BF4" s="186"/>
      <c r="BG4" s="187"/>
      <c r="BH4" s="198"/>
      <c r="BI4" s="201"/>
      <c r="BJ4" s="204"/>
      <c r="BK4" s="183"/>
      <c r="BL4" s="207"/>
      <c r="BM4" s="207"/>
      <c r="BN4" s="176"/>
    </row>
    <row r="5" spans="1:66" s="3" customFormat="1" ht="24.75" customHeight="1">
      <c r="A5" s="150"/>
      <c r="B5" s="209"/>
      <c r="C5" s="60" t="s">
        <v>59</v>
      </c>
      <c r="D5" s="4" t="s">
        <v>24</v>
      </c>
      <c r="E5" s="4" t="s">
        <v>25</v>
      </c>
      <c r="F5" s="4" t="s">
        <v>24</v>
      </c>
      <c r="G5" s="4" t="s">
        <v>25</v>
      </c>
      <c r="H5" s="5" t="s">
        <v>24</v>
      </c>
      <c r="I5" s="4" t="s">
        <v>25</v>
      </c>
      <c r="J5" s="4" t="s">
        <v>24</v>
      </c>
      <c r="K5" s="4" t="s">
        <v>25</v>
      </c>
      <c r="L5" s="4" t="s">
        <v>24</v>
      </c>
      <c r="M5" s="4" t="s">
        <v>25</v>
      </c>
      <c r="N5" s="4" t="s">
        <v>24</v>
      </c>
      <c r="O5" s="4" t="s">
        <v>25</v>
      </c>
      <c r="P5" s="4" t="s">
        <v>24</v>
      </c>
      <c r="Q5" s="4" t="s">
        <v>25</v>
      </c>
      <c r="R5" s="4" t="s">
        <v>24</v>
      </c>
      <c r="S5" s="4" t="s">
        <v>25</v>
      </c>
      <c r="T5" s="164"/>
      <c r="U5" s="228"/>
      <c r="V5" s="230"/>
      <c r="W5" s="232"/>
      <c r="X5" s="161"/>
      <c r="Y5" s="221"/>
      <c r="Z5" s="6" t="s">
        <v>24</v>
      </c>
      <c r="AA5" s="7" t="s">
        <v>25</v>
      </c>
      <c r="AB5" s="7" t="s">
        <v>24</v>
      </c>
      <c r="AC5" s="7" t="s">
        <v>25</v>
      </c>
      <c r="AD5" s="7" t="s">
        <v>24</v>
      </c>
      <c r="AE5" s="7" t="s">
        <v>25</v>
      </c>
      <c r="AF5" s="7" t="s">
        <v>24</v>
      </c>
      <c r="AG5" s="7" t="s">
        <v>25</v>
      </c>
      <c r="AH5" s="7" t="s">
        <v>24</v>
      </c>
      <c r="AI5" s="7" t="s">
        <v>25</v>
      </c>
      <c r="AJ5" s="69" t="s">
        <v>73</v>
      </c>
      <c r="AK5" s="69" t="s">
        <v>74</v>
      </c>
      <c r="AL5" s="7" t="s">
        <v>24</v>
      </c>
      <c r="AM5" s="7" t="s">
        <v>25</v>
      </c>
      <c r="AN5" s="7" t="s">
        <v>24</v>
      </c>
      <c r="AO5" s="7" t="s">
        <v>25</v>
      </c>
      <c r="AP5" s="8" t="s">
        <v>26</v>
      </c>
      <c r="AQ5" s="8" t="s">
        <v>27</v>
      </c>
      <c r="AR5" s="7" t="s">
        <v>24</v>
      </c>
      <c r="AS5" s="7" t="s">
        <v>25</v>
      </c>
      <c r="AT5" s="9" t="s">
        <v>24</v>
      </c>
      <c r="AU5" s="7" t="s">
        <v>25</v>
      </c>
      <c r="AV5" s="7" t="s">
        <v>24</v>
      </c>
      <c r="AW5" s="7" t="s">
        <v>25</v>
      </c>
      <c r="AX5" s="9" t="s">
        <v>24</v>
      </c>
      <c r="AY5" s="7" t="s">
        <v>25</v>
      </c>
      <c r="AZ5" s="5" t="s">
        <v>24</v>
      </c>
      <c r="BA5" s="10" t="s">
        <v>25</v>
      </c>
      <c r="BB5" s="5" t="s">
        <v>24</v>
      </c>
      <c r="BC5" s="10" t="s">
        <v>25</v>
      </c>
      <c r="BD5" s="185"/>
      <c r="BE5" s="185"/>
      <c r="BF5" s="186"/>
      <c r="BG5" s="187"/>
      <c r="BH5" s="198"/>
      <c r="BI5" s="201"/>
      <c r="BJ5" s="204"/>
      <c r="BK5" s="183"/>
      <c r="BL5" s="207"/>
      <c r="BM5" s="207"/>
      <c r="BN5" s="176"/>
    </row>
    <row r="6" spans="1:66" s="3" customFormat="1" ht="24.75" customHeight="1">
      <c r="A6" s="150"/>
      <c r="B6" s="209"/>
      <c r="C6" s="59" t="s">
        <v>60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  <c r="O6" s="11" t="s">
        <v>28</v>
      </c>
      <c r="P6" s="11" t="s">
        <v>28</v>
      </c>
      <c r="Q6" s="11" t="s">
        <v>28</v>
      </c>
      <c r="R6" s="11" t="s">
        <v>28</v>
      </c>
      <c r="S6" s="11" t="s">
        <v>28</v>
      </c>
      <c r="T6" s="162" t="s">
        <v>69</v>
      </c>
      <c r="U6" s="162"/>
      <c r="V6" s="162"/>
      <c r="W6" s="162"/>
      <c r="X6" s="161"/>
      <c r="Y6" s="222"/>
      <c r="Z6" s="12" t="s">
        <v>28</v>
      </c>
      <c r="AA6" s="13" t="s">
        <v>28</v>
      </c>
      <c r="AB6" s="13" t="s">
        <v>28</v>
      </c>
      <c r="AC6" s="13" t="s">
        <v>28</v>
      </c>
      <c r="AD6" s="13" t="s">
        <v>28</v>
      </c>
      <c r="AE6" s="13" t="s">
        <v>28</v>
      </c>
      <c r="AF6" s="13" t="s">
        <v>28</v>
      </c>
      <c r="AG6" s="13" t="s">
        <v>28</v>
      </c>
      <c r="AH6" s="13" t="s">
        <v>28</v>
      </c>
      <c r="AI6" s="13" t="s">
        <v>28</v>
      </c>
      <c r="AJ6" s="70" t="s">
        <v>75</v>
      </c>
      <c r="AK6" s="70" t="s">
        <v>75</v>
      </c>
      <c r="AL6" s="13" t="s">
        <v>28</v>
      </c>
      <c r="AM6" s="13" t="s">
        <v>28</v>
      </c>
      <c r="AN6" s="13" t="s">
        <v>28</v>
      </c>
      <c r="AO6" s="13" t="s">
        <v>28</v>
      </c>
      <c r="AP6" s="14" t="s">
        <v>29</v>
      </c>
      <c r="AQ6" s="14" t="s">
        <v>29</v>
      </c>
      <c r="AR6" s="13" t="s">
        <v>28</v>
      </c>
      <c r="AS6" s="13" t="s">
        <v>28</v>
      </c>
      <c r="AT6" s="15" t="s">
        <v>28</v>
      </c>
      <c r="AU6" s="13" t="s">
        <v>28</v>
      </c>
      <c r="AV6" s="13" t="s">
        <v>28</v>
      </c>
      <c r="AW6" s="13" t="s">
        <v>28</v>
      </c>
      <c r="AX6" s="13" t="s">
        <v>28</v>
      </c>
      <c r="AY6" s="13" t="s">
        <v>28</v>
      </c>
      <c r="AZ6" s="11" t="s">
        <v>28</v>
      </c>
      <c r="BA6" s="16" t="s">
        <v>28</v>
      </c>
      <c r="BB6" s="11" t="s">
        <v>28</v>
      </c>
      <c r="BC6" s="16" t="s">
        <v>28</v>
      </c>
      <c r="BD6" s="185"/>
      <c r="BE6" s="185"/>
      <c r="BF6" s="186"/>
      <c r="BG6" s="187"/>
      <c r="BH6" s="199"/>
      <c r="BI6" s="202"/>
      <c r="BJ6" s="205"/>
      <c r="BK6" s="184"/>
      <c r="BL6" s="208"/>
      <c r="BM6" s="208"/>
      <c r="BN6" s="176"/>
    </row>
    <row r="7" spans="1:66" s="3" customFormat="1" ht="24.75" customHeight="1">
      <c r="A7" s="17" t="s">
        <v>30</v>
      </c>
      <c r="B7" s="144">
        <v>1</v>
      </c>
      <c r="C7" s="74">
        <v>34</v>
      </c>
      <c r="D7" s="75">
        <v>7</v>
      </c>
      <c r="E7" s="76">
        <v>7</v>
      </c>
      <c r="F7" s="77">
        <v>9</v>
      </c>
      <c r="G7" s="78">
        <v>9</v>
      </c>
      <c r="H7" s="79"/>
      <c r="I7" s="78"/>
      <c r="J7" s="79">
        <v>13</v>
      </c>
      <c r="K7" s="78">
        <v>13</v>
      </c>
      <c r="L7" s="73">
        <v>11</v>
      </c>
      <c r="M7" s="78">
        <v>11</v>
      </c>
      <c r="N7" s="77"/>
      <c r="O7" s="78"/>
      <c r="P7" s="73">
        <v>0</v>
      </c>
      <c r="Q7" s="80"/>
      <c r="R7" s="81">
        <v>5</v>
      </c>
      <c r="S7" s="80">
        <v>5</v>
      </c>
      <c r="T7" s="81">
        <f>C7+F7+H7+J7+L7+N7+P7+R7</f>
        <v>72</v>
      </c>
      <c r="U7" s="82">
        <f>D7+F7+H7+J7+L7+N7+P7+R7</f>
        <v>45</v>
      </c>
      <c r="V7" s="83">
        <f>E7+G7+I7+K7+M7+O7+Q7+S7</f>
        <v>45</v>
      </c>
      <c r="W7" s="84"/>
      <c r="X7" s="85">
        <f t="shared" ref="X7:X15" si="0">V7/(T7-W7-BN7)</f>
        <v>0.625</v>
      </c>
      <c r="Y7" s="128">
        <f t="shared" ref="Y7:Y15" si="1">V7/(U7-W7)</f>
        <v>1</v>
      </c>
      <c r="Z7" s="134">
        <v>0</v>
      </c>
      <c r="AA7" s="81"/>
      <c r="AB7" s="81">
        <v>1</v>
      </c>
      <c r="AC7" s="87">
        <v>1</v>
      </c>
      <c r="AD7" s="88"/>
      <c r="AE7" s="88"/>
      <c r="AF7" s="88"/>
      <c r="AG7" s="88"/>
      <c r="AH7" s="88"/>
      <c r="AI7" s="88"/>
      <c r="AJ7" s="88"/>
      <c r="AK7" s="88"/>
      <c r="AL7" s="89"/>
      <c r="AM7" s="88"/>
      <c r="AN7" s="88"/>
      <c r="AO7" s="88"/>
      <c r="AP7" s="90"/>
      <c r="AQ7" s="90"/>
      <c r="AR7" s="91">
        <v>0</v>
      </c>
      <c r="AS7" s="91"/>
      <c r="AT7" s="81"/>
      <c r="AU7" s="87"/>
      <c r="AV7" s="77">
        <v>1</v>
      </c>
      <c r="AW7" s="77">
        <v>1</v>
      </c>
      <c r="AX7" s="91">
        <v>2</v>
      </c>
      <c r="AY7" s="81">
        <v>2</v>
      </c>
      <c r="AZ7" s="91">
        <v>2</v>
      </c>
      <c r="BA7" s="81">
        <v>2</v>
      </c>
      <c r="BB7" s="81"/>
      <c r="BC7" s="81"/>
      <c r="BD7" s="77">
        <f>Z7+AB7+AD7+AF7+AH7+AJ7+AR7+AT7+AV7+AX7+AZ7+BB7</f>
        <v>6</v>
      </c>
      <c r="BE7" s="78">
        <f>AA7+AC7+AE7+AG7+AI7+AK7+AS7+AU7+AW7+AY7+BA7+BC7</f>
        <v>6</v>
      </c>
      <c r="BF7" s="92"/>
      <c r="BG7" s="93">
        <f>BE7/(BD7-BF7)</f>
        <v>1</v>
      </c>
      <c r="BH7" s="86">
        <f t="shared" ref="BH7:BH15" si="2">U7+BD7</f>
        <v>51</v>
      </c>
      <c r="BI7" s="77">
        <f t="shared" ref="BI7:BI15" si="3">V7+BE7</f>
        <v>51</v>
      </c>
      <c r="BJ7" s="94">
        <f>BI7/(BH7-BL7)</f>
        <v>1</v>
      </c>
      <c r="BK7" s="94">
        <f>(V7+AU7+AW7+AY7+BA7+BC7)/(T7-W7-BN7+AU7+AW7+AY7+BA7+BC7)</f>
        <v>0.64935064935064934</v>
      </c>
      <c r="BL7" s="77">
        <f t="shared" ref="BL7:BL15" si="4">W7+BF7</f>
        <v>0</v>
      </c>
      <c r="BM7" s="77">
        <v>2</v>
      </c>
      <c r="BN7" s="95"/>
    </row>
    <row r="8" spans="1:66" s="3" customFormat="1" ht="24.75" customHeight="1">
      <c r="A8" s="17" t="s">
        <v>31</v>
      </c>
      <c r="B8" s="144">
        <v>1</v>
      </c>
      <c r="C8" s="74">
        <v>57</v>
      </c>
      <c r="D8" s="75">
        <v>6</v>
      </c>
      <c r="E8" s="76">
        <v>4</v>
      </c>
      <c r="F8" s="77">
        <v>11</v>
      </c>
      <c r="G8" s="78">
        <v>11</v>
      </c>
      <c r="H8" s="79"/>
      <c r="I8" s="78"/>
      <c r="J8" s="79">
        <v>22</v>
      </c>
      <c r="K8" s="78">
        <v>22</v>
      </c>
      <c r="L8" s="73">
        <v>0</v>
      </c>
      <c r="M8" s="78"/>
      <c r="N8" s="77"/>
      <c r="O8" s="78"/>
      <c r="P8" s="73">
        <v>0</v>
      </c>
      <c r="Q8" s="80"/>
      <c r="R8" s="81">
        <v>0</v>
      </c>
      <c r="S8" s="80"/>
      <c r="T8" s="81">
        <f t="shared" ref="T8:T36" si="5">C8+F8+H8+J8+L8+N8+P8+R8</f>
        <v>90</v>
      </c>
      <c r="U8" s="82">
        <f t="shared" ref="U8:U15" si="6">D8+F8+H8+J8+L8+N8+P8+R8</f>
        <v>39</v>
      </c>
      <c r="V8" s="83">
        <f t="shared" ref="V8:V15" si="7">E8+G8+I8+K8+M8+O8+Q8+S8</f>
        <v>37</v>
      </c>
      <c r="W8" s="84"/>
      <c r="X8" s="85">
        <f t="shared" si="0"/>
        <v>0.41111111111111109</v>
      </c>
      <c r="Y8" s="128">
        <f t="shared" si="1"/>
        <v>0.94871794871794868</v>
      </c>
      <c r="Z8" s="134">
        <v>0</v>
      </c>
      <c r="AA8" s="86"/>
      <c r="AB8" s="81">
        <v>0</v>
      </c>
      <c r="AC8" s="87"/>
      <c r="AD8" s="88"/>
      <c r="AE8" s="88"/>
      <c r="AF8" s="88"/>
      <c r="AG8" s="88"/>
      <c r="AH8" s="88"/>
      <c r="AI8" s="88"/>
      <c r="AJ8" s="88"/>
      <c r="AK8" s="88"/>
      <c r="AL8" s="89"/>
      <c r="AM8" s="88"/>
      <c r="AN8" s="88"/>
      <c r="AO8" s="88"/>
      <c r="AP8" s="90"/>
      <c r="AQ8" s="90"/>
      <c r="AR8" s="91">
        <v>0</v>
      </c>
      <c r="AS8" s="91"/>
      <c r="AT8" s="81"/>
      <c r="AU8" s="87"/>
      <c r="AV8" s="77"/>
      <c r="AW8" s="77"/>
      <c r="AX8" s="91"/>
      <c r="AY8" s="81"/>
      <c r="AZ8" s="91">
        <v>2</v>
      </c>
      <c r="BA8" s="81">
        <v>2</v>
      </c>
      <c r="BB8" s="81"/>
      <c r="BC8" s="81"/>
      <c r="BD8" s="77">
        <f t="shared" ref="BD8:BD15" si="8">Z8+AB8+AD8+AF8+AH8+AJ8+AR8+AT8+AV8+AX8+AZ8+BB8</f>
        <v>2</v>
      </c>
      <c r="BE8" s="78">
        <f t="shared" ref="BE8:BE15" si="9">AA8+AC8+AE8+AG8+AI8+AK8+AS8+AU8+AW8+AY8+BA8+BC8</f>
        <v>2</v>
      </c>
      <c r="BF8" s="92"/>
      <c r="BG8" s="93">
        <f t="shared" ref="BG8:BG36" si="10">BE8/(BD8-BF8)</f>
        <v>1</v>
      </c>
      <c r="BH8" s="86">
        <f t="shared" si="2"/>
        <v>41</v>
      </c>
      <c r="BI8" s="77">
        <f t="shared" si="3"/>
        <v>39</v>
      </c>
      <c r="BJ8" s="94">
        <f t="shared" ref="BJ8:BJ36" si="11">BI8/(BH8-BL8)</f>
        <v>0.95121951219512191</v>
      </c>
      <c r="BK8" s="94">
        <f t="shared" ref="BK8:BK15" si="12">(V8+AU8+AW8+AY8+BA8+BC8)/(T8-W8-BN8+AU8+AW8+AY8+BA8+BC8)</f>
        <v>0.42391304347826086</v>
      </c>
      <c r="BL8" s="77">
        <f t="shared" si="4"/>
        <v>0</v>
      </c>
      <c r="BM8" s="77">
        <v>1</v>
      </c>
      <c r="BN8" s="114"/>
    </row>
    <row r="9" spans="1:66" s="39" customFormat="1" ht="24.75" customHeight="1">
      <c r="A9" s="17" t="s">
        <v>32</v>
      </c>
      <c r="B9" s="75">
        <v>2</v>
      </c>
      <c r="C9" s="76">
        <v>46</v>
      </c>
      <c r="D9" s="75">
        <v>46</v>
      </c>
      <c r="E9" s="76">
        <v>42</v>
      </c>
      <c r="F9" s="81">
        <v>11</v>
      </c>
      <c r="G9" s="80">
        <v>11</v>
      </c>
      <c r="H9" s="75"/>
      <c r="I9" s="80"/>
      <c r="J9" s="75">
        <v>31</v>
      </c>
      <c r="K9" s="80">
        <v>31</v>
      </c>
      <c r="L9" s="75">
        <v>14</v>
      </c>
      <c r="M9" s="80">
        <v>14</v>
      </c>
      <c r="N9" s="81"/>
      <c r="O9" s="80"/>
      <c r="P9" s="75">
        <v>6</v>
      </c>
      <c r="Q9" s="80">
        <v>6</v>
      </c>
      <c r="R9" s="81">
        <v>0</v>
      </c>
      <c r="S9" s="80"/>
      <c r="T9" s="81">
        <f t="shared" si="5"/>
        <v>108</v>
      </c>
      <c r="U9" s="96">
        <f t="shared" si="6"/>
        <v>108</v>
      </c>
      <c r="V9" s="80">
        <f t="shared" si="7"/>
        <v>104</v>
      </c>
      <c r="W9" s="97"/>
      <c r="X9" s="98">
        <f t="shared" si="0"/>
        <v>0.96296296296296291</v>
      </c>
      <c r="Y9" s="129">
        <f t="shared" si="1"/>
        <v>0.96296296296296291</v>
      </c>
      <c r="Z9" s="134">
        <v>0</v>
      </c>
      <c r="AA9" s="99"/>
      <c r="AB9" s="81">
        <v>2</v>
      </c>
      <c r="AC9" s="81">
        <v>2</v>
      </c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100"/>
      <c r="AQ9" s="100"/>
      <c r="AR9" s="91">
        <v>0</v>
      </c>
      <c r="AS9" s="97"/>
      <c r="AT9" s="81"/>
      <c r="AU9" s="81"/>
      <c r="AV9" s="81"/>
      <c r="AW9" s="81"/>
      <c r="AX9" s="97">
        <v>3</v>
      </c>
      <c r="AY9" s="81">
        <v>3</v>
      </c>
      <c r="AZ9" s="97">
        <v>2</v>
      </c>
      <c r="BA9" s="81">
        <v>2</v>
      </c>
      <c r="BB9" s="81"/>
      <c r="BC9" s="81"/>
      <c r="BD9" s="77">
        <f t="shared" si="8"/>
        <v>7</v>
      </c>
      <c r="BE9" s="78">
        <f t="shared" si="9"/>
        <v>7</v>
      </c>
      <c r="BF9" s="97"/>
      <c r="BG9" s="101">
        <f t="shared" si="10"/>
        <v>1</v>
      </c>
      <c r="BH9" s="99">
        <f t="shared" si="2"/>
        <v>115</v>
      </c>
      <c r="BI9" s="81">
        <f t="shared" si="3"/>
        <v>111</v>
      </c>
      <c r="BJ9" s="102">
        <f t="shared" si="11"/>
        <v>0.9652173913043478</v>
      </c>
      <c r="BK9" s="94">
        <f t="shared" si="12"/>
        <v>0.96460176991150437</v>
      </c>
      <c r="BL9" s="81">
        <f t="shared" si="4"/>
        <v>0</v>
      </c>
      <c r="BM9" s="81"/>
      <c r="BN9" s="115"/>
    </row>
    <row r="10" spans="1:66" s="3" customFormat="1" ht="24.75" customHeight="1">
      <c r="A10" s="17" t="s">
        <v>33</v>
      </c>
      <c r="B10" s="144">
        <v>1</v>
      </c>
      <c r="C10" s="74">
        <v>41</v>
      </c>
      <c r="D10" s="75">
        <v>4</v>
      </c>
      <c r="E10" s="76">
        <v>1</v>
      </c>
      <c r="F10" s="77">
        <v>12</v>
      </c>
      <c r="G10" s="78">
        <v>11</v>
      </c>
      <c r="H10" s="79"/>
      <c r="I10" s="78"/>
      <c r="J10" s="79">
        <v>24</v>
      </c>
      <c r="K10" s="78">
        <v>23</v>
      </c>
      <c r="L10" s="73">
        <v>0</v>
      </c>
      <c r="M10" s="78"/>
      <c r="N10" s="77"/>
      <c r="O10" s="78"/>
      <c r="P10" s="73">
        <v>0</v>
      </c>
      <c r="Q10" s="80"/>
      <c r="R10" s="81">
        <v>3</v>
      </c>
      <c r="S10" s="80">
        <v>3</v>
      </c>
      <c r="T10" s="81">
        <f t="shared" si="5"/>
        <v>80</v>
      </c>
      <c r="U10" s="82">
        <f t="shared" si="6"/>
        <v>43</v>
      </c>
      <c r="V10" s="83">
        <f t="shared" si="7"/>
        <v>38</v>
      </c>
      <c r="W10" s="84"/>
      <c r="X10" s="85">
        <f t="shared" si="0"/>
        <v>0.47499999999999998</v>
      </c>
      <c r="Y10" s="128">
        <f t="shared" si="1"/>
        <v>0.88372093023255816</v>
      </c>
      <c r="Z10" s="134">
        <v>0</v>
      </c>
      <c r="AA10" s="86"/>
      <c r="AB10" s="81">
        <v>1</v>
      </c>
      <c r="AC10" s="87">
        <v>1</v>
      </c>
      <c r="AD10" s="88"/>
      <c r="AE10" s="88"/>
      <c r="AF10" s="88"/>
      <c r="AG10" s="88"/>
      <c r="AH10" s="88"/>
      <c r="AI10" s="88"/>
      <c r="AJ10" s="88"/>
      <c r="AK10" s="88"/>
      <c r="AL10" s="89"/>
      <c r="AM10" s="88"/>
      <c r="AN10" s="88"/>
      <c r="AO10" s="88"/>
      <c r="AP10" s="90"/>
      <c r="AQ10" s="90"/>
      <c r="AR10" s="91">
        <v>0</v>
      </c>
      <c r="AS10" s="91"/>
      <c r="AT10" s="81"/>
      <c r="AU10" s="87"/>
      <c r="AV10" s="77"/>
      <c r="AW10" s="77"/>
      <c r="AX10" s="91"/>
      <c r="AY10" s="81"/>
      <c r="AZ10" s="91">
        <v>2</v>
      </c>
      <c r="BA10" s="81">
        <v>2</v>
      </c>
      <c r="BB10" s="81"/>
      <c r="BC10" s="81"/>
      <c r="BD10" s="77">
        <f t="shared" si="8"/>
        <v>3</v>
      </c>
      <c r="BE10" s="78">
        <f t="shared" si="9"/>
        <v>3</v>
      </c>
      <c r="BF10" s="92"/>
      <c r="BG10" s="93">
        <f t="shared" si="10"/>
        <v>1</v>
      </c>
      <c r="BH10" s="86">
        <f t="shared" si="2"/>
        <v>46</v>
      </c>
      <c r="BI10" s="77">
        <f t="shared" si="3"/>
        <v>41</v>
      </c>
      <c r="BJ10" s="94">
        <f t="shared" si="11"/>
        <v>0.89130434782608692</v>
      </c>
      <c r="BK10" s="94">
        <f t="shared" si="12"/>
        <v>0.48780487804878048</v>
      </c>
      <c r="BL10" s="77">
        <f t="shared" si="4"/>
        <v>0</v>
      </c>
      <c r="BM10" s="77"/>
      <c r="BN10" s="95"/>
    </row>
    <row r="11" spans="1:66" s="3" customFormat="1" ht="24.75" customHeight="1">
      <c r="A11" s="17" t="s">
        <v>34</v>
      </c>
      <c r="B11" s="73">
        <v>2</v>
      </c>
      <c r="C11" s="74">
        <v>22</v>
      </c>
      <c r="D11" s="75">
        <v>22</v>
      </c>
      <c r="E11" s="76">
        <v>21</v>
      </c>
      <c r="F11" s="77">
        <v>16</v>
      </c>
      <c r="G11" s="78">
        <v>16</v>
      </c>
      <c r="H11" s="79"/>
      <c r="I11" s="78"/>
      <c r="J11" s="79">
        <v>50</v>
      </c>
      <c r="K11" s="78">
        <v>49</v>
      </c>
      <c r="L11" s="73">
        <v>8</v>
      </c>
      <c r="M11" s="78">
        <v>8</v>
      </c>
      <c r="N11" s="77"/>
      <c r="O11" s="78"/>
      <c r="P11" s="73">
        <v>5</v>
      </c>
      <c r="Q11" s="80">
        <v>5</v>
      </c>
      <c r="R11" s="81">
        <v>7</v>
      </c>
      <c r="S11" s="80">
        <v>7</v>
      </c>
      <c r="T11" s="81">
        <f t="shared" si="5"/>
        <v>108</v>
      </c>
      <c r="U11" s="82">
        <f t="shared" si="6"/>
        <v>108</v>
      </c>
      <c r="V11" s="83">
        <f t="shared" si="7"/>
        <v>106</v>
      </c>
      <c r="W11" s="84"/>
      <c r="X11" s="85">
        <f t="shared" si="0"/>
        <v>0.98148148148148151</v>
      </c>
      <c r="Y11" s="128">
        <f t="shared" si="1"/>
        <v>0.98148148148148151</v>
      </c>
      <c r="Z11" s="134">
        <v>0</v>
      </c>
      <c r="AA11" s="86"/>
      <c r="AB11" s="81">
        <v>1</v>
      </c>
      <c r="AC11" s="79">
        <v>1</v>
      </c>
      <c r="AD11" s="88"/>
      <c r="AE11" s="88"/>
      <c r="AF11" s="88"/>
      <c r="AG11" s="88"/>
      <c r="AH11" s="88"/>
      <c r="AI11" s="88"/>
      <c r="AJ11" s="88"/>
      <c r="AK11" s="88"/>
      <c r="AL11" s="89"/>
      <c r="AM11" s="88"/>
      <c r="AN11" s="88"/>
      <c r="AO11" s="88"/>
      <c r="AP11" s="90"/>
      <c r="AQ11" s="90"/>
      <c r="AR11" s="91">
        <v>0</v>
      </c>
      <c r="AS11" s="91"/>
      <c r="AT11" s="81"/>
      <c r="AU11" s="87"/>
      <c r="AV11" s="77"/>
      <c r="AW11" s="77"/>
      <c r="AX11" s="91"/>
      <c r="AY11" s="81"/>
      <c r="AZ11" s="91"/>
      <c r="BA11" s="81"/>
      <c r="BB11" s="81"/>
      <c r="BC11" s="81"/>
      <c r="BD11" s="77">
        <f t="shared" si="8"/>
        <v>1</v>
      </c>
      <c r="BE11" s="78">
        <f t="shared" si="9"/>
        <v>1</v>
      </c>
      <c r="BF11" s="92"/>
      <c r="BG11" s="93">
        <f t="shared" si="10"/>
        <v>1</v>
      </c>
      <c r="BH11" s="86">
        <f t="shared" si="2"/>
        <v>109</v>
      </c>
      <c r="BI11" s="77">
        <f t="shared" si="3"/>
        <v>107</v>
      </c>
      <c r="BJ11" s="94">
        <f t="shared" si="11"/>
        <v>0.98165137614678899</v>
      </c>
      <c r="BK11" s="94">
        <f t="shared" si="12"/>
        <v>0.98148148148148151</v>
      </c>
      <c r="BL11" s="77">
        <f t="shared" si="4"/>
        <v>0</v>
      </c>
      <c r="BM11" s="77">
        <v>3</v>
      </c>
      <c r="BN11" s="95"/>
    </row>
    <row r="12" spans="1:66" s="39" customFormat="1" ht="24.75" customHeight="1">
      <c r="A12" s="17" t="s">
        <v>35</v>
      </c>
      <c r="B12" s="75">
        <v>1</v>
      </c>
      <c r="C12" s="76">
        <v>33</v>
      </c>
      <c r="D12" s="75">
        <v>6</v>
      </c>
      <c r="E12" s="76">
        <v>6</v>
      </c>
      <c r="F12" s="81">
        <v>6</v>
      </c>
      <c r="G12" s="80">
        <v>5</v>
      </c>
      <c r="H12" s="75"/>
      <c r="I12" s="80"/>
      <c r="J12" s="75">
        <v>14</v>
      </c>
      <c r="K12" s="80">
        <v>14</v>
      </c>
      <c r="L12" s="75">
        <v>0</v>
      </c>
      <c r="M12" s="80"/>
      <c r="N12" s="81"/>
      <c r="O12" s="80"/>
      <c r="P12" s="75">
        <v>1</v>
      </c>
      <c r="Q12" s="80">
        <v>1</v>
      </c>
      <c r="R12" s="81">
        <v>2</v>
      </c>
      <c r="S12" s="80">
        <v>2</v>
      </c>
      <c r="T12" s="81">
        <f t="shared" si="5"/>
        <v>56</v>
      </c>
      <c r="U12" s="96">
        <f t="shared" si="6"/>
        <v>29</v>
      </c>
      <c r="V12" s="80">
        <f>E12+G12+I12+K12+M12+O12+Q12+S12</f>
        <v>28</v>
      </c>
      <c r="W12" s="97"/>
      <c r="X12" s="98">
        <f t="shared" si="0"/>
        <v>0.5</v>
      </c>
      <c r="Y12" s="129">
        <f t="shared" si="1"/>
        <v>0.96551724137931039</v>
      </c>
      <c r="Z12" s="134">
        <v>0</v>
      </c>
      <c r="AA12" s="99"/>
      <c r="AB12" s="81">
        <v>0</v>
      </c>
      <c r="AC12" s="81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100"/>
      <c r="AQ12" s="100"/>
      <c r="AR12" s="97">
        <v>1</v>
      </c>
      <c r="AS12" s="97">
        <v>1</v>
      </c>
      <c r="AT12" s="81"/>
      <c r="AU12" s="81"/>
      <c r="AV12" s="81"/>
      <c r="AW12" s="81"/>
      <c r="AX12" s="97"/>
      <c r="AY12" s="81"/>
      <c r="AZ12" s="97"/>
      <c r="BA12" s="81"/>
      <c r="BB12" s="81"/>
      <c r="BC12" s="81"/>
      <c r="BD12" s="77">
        <f t="shared" si="8"/>
        <v>1</v>
      </c>
      <c r="BE12" s="78">
        <f t="shared" si="9"/>
        <v>1</v>
      </c>
      <c r="BF12" s="97"/>
      <c r="BG12" s="101">
        <f t="shared" si="10"/>
        <v>1</v>
      </c>
      <c r="BH12" s="99">
        <f t="shared" si="2"/>
        <v>30</v>
      </c>
      <c r="BI12" s="81">
        <f t="shared" si="3"/>
        <v>29</v>
      </c>
      <c r="BJ12" s="102">
        <f t="shared" si="11"/>
        <v>0.96666666666666667</v>
      </c>
      <c r="BK12" s="94">
        <f t="shared" si="12"/>
        <v>0.5</v>
      </c>
      <c r="BL12" s="81">
        <f t="shared" si="4"/>
        <v>0</v>
      </c>
      <c r="BM12" s="81">
        <v>2</v>
      </c>
      <c r="BN12" s="115"/>
    </row>
    <row r="13" spans="1:66" s="3" customFormat="1" ht="24.75" customHeight="1">
      <c r="A13" s="17" t="s">
        <v>36</v>
      </c>
      <c r="B13" s="73">
        <v>2</v>
      </c>
      <c r="C13" s="74">
        <v>44</v>
      </c>
      <c r="D13" s="75">
        <v>44</v>
      </c>
      <c r="E13" s="76">
        <v>44</v>
      </c>
      <c r="F13" s="77">
        <v>18</v>
      </c>
      <c r="G13" s="78">
        <v>18</v>
      </c>
      <c r="H13" s="79"/>
      <c r="I13" s="78"/>
      <c r="J13" s="79">
        <v>47</v>
      </c>
      <c r="K13" s="78">
        <v>46</v>
      </c>
      <c r="L13" s="73">
        <v>5</v>
      </c>
      <c r="M13" s="78">
        <v>5</v>
      </c>
      <c r="N13" s="77"/>
      <c r="O13" s="78"/>
      <c r="P13" s="73">
        <v>0</v>
      </c>
      <c r="Q13" s="80"/>
      <c r="R13" s="81">
        <v>6</v>
      </c>
      <c r="S13" s="80">
        <v>6</v>
      </c>
      <c r="T13" s="81">
        <f t="shared" si="5"/>
        <v>120</v>
      </c>
      <c r="U13" s="82">
        <f t="shared" si="6"/>
        <v>120</v>
      </c>
      <c r="V13" s="83">
        <f t="shared" si="7"/>
        <v>119</v>
      </c>
      <c r="W13" s="84"/>
      <c r="X13" s="85">
        <f t="shared" si="0"/>
        <v>0.9916666666666667</v>
      </c>
      <c r="Y13" s="128">
        <f t="shared" si="1"/>
        <v>0.9916666666666667</v>
      </c>
      <c r="Z13" s="134">
        <v>0</v>
      </c>
      <c r="AA13" s="103"/>
      <c r="AB13" s="81">
        <v>0</v>
      </c>
      <c r="AC13" s="87"/>
      <c r="AD13" s="88">
        <v>1</v>
      </c>
      <c r="AE13" s="88">
        <v>1</v>
      </c>
      <c r="AF13" s="88"/>
      <c r="AG13" s="88"/>
      <c r="AH13" s="88"/>
      <c r="AI13" s="88"/>
      <c r="AJ13" s="88"/>
      <c r="AK13" s="88"/>
      <c r="AL13" s="89"/>
      <c r="AM13" s="88"/>
      <c r="AN13" s="88"/>
      <c r="AO13" s="88"/>
      <c r="AP13" s="90"/>
      <c r="AQ13" s="90"/>
      <c r="AR13" s="91">
        <v>3</v>
      </c>
      <c r="AS13" s="91">
        <v>3</v>
      </c>
      <c r="AT13" s="81"/>
      <c r="AU13" s="87"/>
      <c r="AV13" s="77"/>
      <c r="AW13" s="77"/>
      <c r="AX13" s="91"/>
      <c r="AY13" s="81"/>
      <c r="AZ13" s="91"/>
      <c r="BA13" s="81"/>
      <c r="BB13" s="81"/>
      <c r="BC13" s="81"/>
      <c r="BD13" s="77">
        <f t="shared" si="8"/>
        <v>4</v>
      </c>
      <c r="BE13" s="78">
        <f t="shared" si="9"/>
        <v>4</v>
      </c>
      <c r="BF13" s="92"/>
      <c r="BG13" s="93">
        <f t="shared" si="10"/>
        <v>1</v>
      </c>
      <c r="BH13" s="86">
        <f t="shared" si="2"/>
        <v>124</v>
      </c>
      <c r="BI13" s="77">
        <f t="shared" si="3"/>
        <v>123</v>
      </c>
      <c r="BJ13" s="94">
        <f t="shared" si="11"/>
        <v>0.99193548387096775</v>
      </c>
      <c r="BK13" s="94">
        <f t="shared" si="12"/>
        <v>0.9916666666666667</v>
      </c>
      <c r="BL13" s="77">
        <f t="shared" si="4"/>
        <v>0</v>
      </c>
      <c r="BM13" s="77">
        <v>3</v>
      </c>
      <c r="BN13" s="95"/>
    </row>
    <row r="14" spans="1:66" s="3" customFormat="1" ht="24.75" customHeight="1">
      <c r="A14" s="17" t="s">
        <v>37</v>
      </c>
      <c r="B14" s="73">
        <v>1</v>
      </c>
      <c r="C14" s="74">
        <v>25</v>
      </c>
      <c r="D14" s="75">
        <v>15</v>
      </c>
      <c r="E14" s="76">
        <v>13</v>
      </c>
      <c r="F14" s="77">
        <v>2</v>
      </c>
      <c r="G14" s="78">
        <v>2</v>
      </c>
      <c r="H14" s="79"/>
      <c r="I14" s="78"/>
      <c r="J14" s="79">
        <v>23</v>
      </c>
      <c r="K14" s="78">
        <v>22</v>
      </c>
      <c r="L14" s="73">
        <v>0</v>
      </c>
      <c r="M14" s="78"/>
      <c r="N14" s="77"/>
      <c r="O14" s="78"/>
      <c r="P14" s="73">
        <v>0</v>
      </c>
      <c r="Q14" s="80"/>
      <c r="R14" s="81">
        <v>0</v>
      </c>
      <c r="S14" s="80"/>
      <c r="T14" s="81">
        <f t="shared" si="5"/>
        <v>50</v>
      </c>
      <c r="U14" s="82">
        <f t="shared" si="6"/>
        <v>40</v>
      </c>
      <c r="V14" s="83">
        <f t="shared" si="7"/>
        <v>37</v>
      </c>
      <c r="W14" s="84"/>
      <c r="X14" s="85">
        <f t="shared" si="0"/>
        <v>0.74</v>
      </c>
      <c r="Y14" s="128">
        <f t="shared" si="1"/>
        <v>0.92500000000000004</v>
      </c>
      <c r="Z14" s="134">
        <v>0</v>
      </c>
      <c r="AA14" s="103"/>
      <c r="AB14" s="81">
        <v>0</v>
      </c>
      <c r="AC14" s="87"/>
      <c r="AD14" s="88"/>
      <c r="AE14" s="88"/>
      <c r="AF14" s="88"/>
      <c r="AG14" s="88"/>
      <c r="AH14" s="88"/>
      <c r="AI14" s="88"/>
      <c r="AJ14" s="88"/>
      <c r="AK14" s="88"/>
      <c r="AL14" s="89"/>
      <c r="AM14" s="88"/>
      <c r="AN14" s="88"/>
      <c r="AO14" s="88"/>
      <c r="AP14" s="90"/>
      <c r="AQ14" s="90"/>
      <c r="AR14" s="91">
        <v>2</v>
      </c>
      <c r="AS14" s="91">
        <v>2</v>
      </c>
      <c r="AT14" s="104"/>
      <c r="AU14" s="105"/>
      <c r="AV14" s="77"/>
      <c r="AW14" s="77"/>
      <c r="AX14" s="91"/>
      <c r="AY14" s="81"/>
      <c r="AZ14" s="91"/>
      <c r="BA14" s="81"/>
      <c r="BB14" s="81"/>
      <c r="BC14" s="81"/>
      <c r="BD14" s="77">
        <f t="shared" si="8"/>
        <v>2</v>
      </c>
      <c r="BE14" s="78">
        <f t="shared" si="9"/>
        <v>2</v>
      </c>
      <c r="BF14" s="92"/>
      <c r="BG14" s="93">
        <f t="shared" si="10"/>
        <v>1</v>
      </c>
      <c r="BH14" s="86">
        <f t="shared" si="2"/>
        <v>42</v>
      </c>
      <c r="BI14" s="77">
        <f t="shared" si="3"/>
        <v>39</v>
      </c>
      <c r="BJ14" s="94">
        <f t="shared" si="11"/>
        <v>0.9285714285714286</v>
      </c>
      <c r="BK14" s="94">
        <f t="shared" si="12"/>
        <v>0.74</v>
      </c>
      <c r="BL14" s="77">
        <f t="shared" si="4"/>
        <v>0</v>
      </c>
      <c r="BM14" s="77">
        <v>1</v>
      </c>
      <c r="BN14" s="95"/>
    </row>
    <row r="15" spans="1:66" s="39" customFormat="1" ht="24.75" customHeight="1">
      <c r="A15" s="17" t="s">
        <v>38</v>
      </c>
      <c r="B15" s="75">
        <v>1</v>
      </c>
      <c r="C15" s="76">
        <v>34</v>
      </c>
      <c r="D15" s="75">
        <v>34</v>
      </c>
      <c r="E15" s="76">
        <v>34</v>
      </c>
      <c r="F15" s="81">
        <v>13</v>
      </c>
      <c r="G15" s="80">
        <v>13</v>
      </c>
      <c r="H15" s="75"/>
      <c r="I15" s="80"/>
      <c r="J15" s="75">
        <v>12</v>
      </c>
      <c r="K15" s="80">
        <v>12</v>
      </c>
      <c r="L15" s="75">
        <v>0</v>
      </c>
      <c r="M15" s="80"/>
      <c r="N15" s="81"/>
      <c r="O15" s="80"/>
      <c r="P15" s="75">
        <v>2</v>
      </c>
      <c r="Q15" s="80">
        <v>2</v>
      </c>
      <c r="R15" s="81">
        <v>7</v>
      </c>
      <c r="S15" s="80">
        <v>7</v>
      </c>
      <c r="T15" s="81">
        <f t="shared" si="5"/>
        <v>68</v>
      </c>
      <c r="U15" s="96">
        <f t="shared" si="6"/>
        <v>68</v>
      </c>
      <c r="V15" s="80">
        <f t="shared" si="7"/>
        <v>68</v>
      </c>
      <c r="W15" s="97"/>
      <c r="X15" s="98">
        <f t="shared" si="0"/>
        <v>1</v>
      </c>
      <c r="Y15" s="129">
        <f t="shared" si="1"/>
        <v>1</v>
      </c>
      <c r="Z15" s="134">
        <v>1</v>
      </c>
      <c r="AA15" s="99">
        <v>1</v>
      </c>
      <c r="AB15" s="81">
        <v>2</v>
      </c>
      <c r="AC15" s="75">
        <v>2</v>
      </c>
      <c r="AD15" s="88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100"/>
      <c r="AQ15" s="100"/>
      <c r="AR15" s="97">
        <v>1</v>
      </c>
      <c r="AS15" s="97">
        <v>1</v>
      </c>
      <c r="AT15" s="104"/>
      <c r="AU15" s="104"/>
      <c r="AV15" s="81"/>
      <c r="AW15" s="81"/>
      <c r="AX15" s="97">
        <v>3</v>
      </c>
      <c r="AY15" s="81">
        <v>3</v>
      </c>
      <c r="AZ15" s="97">
        <v>1</v>
      </c>
      <c r="BA15" s="81">
        <v>1</v>
      </c>
      <c r="BB15" s="81"/>
      <c r="BC15" s="81"/>
      <c r="BD15" s="77">
        <f t="shared" si="8"/>
        <v>8</v>
      </c>
      <c r="BE15" s="78">
        <f t="shared" si="9"/>
        <v>8</v>
      </c>
      <c r="BF15" s="97"/>
      <c r="BG15" s="101">
        <f t="shared" si="10"/>
        <v>1</v>
      </c>
      <c r="BH15" s="99">
        <f t="shared" si="2"/>
        <v>76</v>
      </c>
      <c r="BI15" s="81">
        <f t="shared" si="3"/>
        <v>76</v>
      </c>
      <c r="BJ15" s="102">
        <f t="shared" si="11"/>
        <v>1</v>
      </c>
      <c r="BK15" s="94">
        <f t="shared" si="12"/>
        <v>1</v>
      </c>
      <c r="BL15" s="81">
        <f t="shared" si="4"/>
        <v>0</v>
      </c>
      <c r="BM15" s="81">
        <v>2</v>
      </c>
      <c r="BN15" s="115"/>
    </row>
    <row r="16" spans="1:66" s="3" customFormat="1" ht="28.5">
      <c r="A16" s="71" t="s">
        <v>76</v>
      </c>
      <c r="B16" s="106">
        <v>1</v>
      </c>
      <c r="C16" s="106" t="s">
        <v>3</v>
      </c>
      <c r="D16" s="106" t="s">
        <v>3</v>
      </c>
      <c r="E16" s="107" t="s">
        <v>1</v>
      </c>
      <c r="F16" s="106" t="s">
        <v>3</v>
      </c>
      <c r="G16" s="107" t="s">
        <v>3</v>
      </c>
      <c r="H16" s="106" t="s">
        <v>3</v>
      </c>
      <c r="I16" s="107" t="s">
        <v>3</v>
      </c>
      <c r="J16" s="106" t="s">
        <v>3</v>
      </c>
      <c r="K16" s="107" t="s">
        <v>3</v>
      </c>
      <c r="L16" s="107" t="s">
        <v>3</v>
      </c>
      <c r="M16" s="107" t="s">
        <v>3</v>
      </c>
      <c r="N16" s="106" t="s">
        <v>3</v>
      </c>
      <c r="O16" s="107" t="s">
        <v>91</v>
      </c>
      <c r="P16" s="107" t="s">
        <v>3</v>
      </c>
      <c r="Q16" s="107" t="s">
        <v>3</v>
      </c>
      <c r="R16" s="106" t="s">
        <v>3</v>
      </c>
      <c r="S16" s="107" t="s">
        <v>1</v>
      </c>
      <c r="T16" s="108" t="s">
        <v>1</v>
      </c>
      <c r="U16" s="108" t="s">
        <v>1</v>
      </c>
      <c r="V16" s="107" t="s">
        <v>1</v>
      </c>
      <c r="W16" s="106" t="s">
        <v>1</v>
      </c>
      <c r="X16" s="106" t="s">
        <v>1</v>
      </c>
      <c r="Y16" s="130" t="s">
        <v>1</v>
      </c>
      <c r="Z16" s="136" t="s">
        <v>3</v>
      </c>
      <c r="AA16" s="106" t="s">
        <v>3</v>
      </c>
      <c r="AB16" s="106" t="s">
        <v>3</v>
      </c>
      <c r="AC16" s="106" t="s">
        <v>3</v>
      </c>
      <c r="AD16" s="106" t="s">
        <v>3</v>
      </c>
      <c r="AE16" s="106" t="s">
        <v>3</v>
      </c>
      <c r="AF16" s="89" t="s">
        <v>3</v>
      </c>
      <c r="AG16" s="89" t="s">
        <v>3</v>
      </c>
      <c r="AH16" s="89" t="s">
        <v>3</v>
      </c>
      <c r="AI16" s="89" t="s">
        <v>3</v>
      </c>
      <c r="AJ16" s="88">
        <v>6</v>
      </c>
      <c r="AK16" s="88">
        <v>4</v>
      </c>
      <c r="AL16" s="89" t="s">
        <v>2</v>
      </c>
      <c r="AM16" s="89" t="s">
        <v>2</v>
      </c>
      <c r="AN16" s="89" t="s">
        <v>2</v>
      </c>
      <c r="AO16" s="89" t="s">
        <v>2</v>
      </c>
      <c r="AP16" s="89" t="s">
        <v>2</v>
      </c>
      <c r="AQ16" s="89" t="s">
        <v>2</v>
      </c>
      <c r="AR16" s="89" t="s">
        <v>3</v>
      </c>
      <c r="AS16" s="89" t="s">
        <v>3</v>
      </c>
      <c r="AT16" s="89" t="s">
        <v>3</v>
      </c>
      <c r="AU16" s="89" t="s">
        <v>2</v>
      </c>
      <c r="AV16" s="89" t="s">
        <v>3</v>
      </c>
      <c r="AW16" s="89" t="s">
        <v>3</v>
      </c>
      <c r="AX16" s="89" t="s">
        <v>3</v>
      </c>
      <c r="AY16" s="89" t="s">
        <v>3</v>
      </c>
      <c r="AZ16" s="89" t="s">
        <v>3</v>
      </c>
      <c r="BA16" s="89" t="s">
        <v>3</v>
      </c>
      <c r="BB16" s="89"/>
      <c r="BC16" s="89"/>
      <c r="BD16" s="77">
        <f>AJ16</f>
        <v>6</v>
      </c>
      <c r="BE16" s="78">
        <f>AK16</f>
        <v>4</v>
      </c>
      <c r="BF16" s="92"/>
      <c r="BG16" s="93">
        <f>BE16/(BD16-BF16)</f>
        <v>0.66666666666666663</v>
      </c>
      <c r="BH16" s="86">
        <f>BD16</f>
        <v>6</v>
      </c>
      <c r="BI16" s="77">
        <f>BE16</f>
        <v>4</v>
      </c>
      <c r="BJ16" s="94">
        <f t="shared" ref="BJ16" si="13">BI16/(BH16-BL16)</f>
        <v>0.66666666666666663</v>
      </c>
      <c r="BK16" s="106" t="s">
        <v>1</v>
      </c>
      <c r="BL16" s="77">
        <f>BF16</f>
        <v>0</v>
      </c>
      <c r="BM16" s="77"/>
      <c r="BN16" s="95"/>
    </row>
    <row r="17" spans="1:66" s="3" customFormat="1" ht="28.5">
      <c r="A17" s="71" t="s">
        <v>77</v>
      </c>
      <c r="B17" s="106">
        <v>1</v>
      </c>
      <c r="C17" s="106" t="s">
        <v>3</v>
      </c>
      <c r="D17" s="106" t="s">
        <v>3</v>
      </c>
      <c r="E17" s="107" t="s">
        <v>1</v>
      </c>
      <c r="F17" s="106" t="s">
        <v>3</v>
      </c>
      <c r="G17" s="107" t="s">
        <v>3</v>
      </c>
      <c r="H17" s="106" t="s">
        <v>3</v>
      </c>
      <c r="I17" s="107" t="s">
        <v>3</v>
      </c>
      <c r="J17" s="106" t="s">
        <v>3</v>
      </c>
      <c r="K17" s="107" t="s">
        <v>3</v>
      </c>
      <c r="L17" s="107" t="s">
        <v>3</v>
      </c>
      <c r="M17" s="107" t="s">
        <v>3</v>
      </c>
      <c r="N17" s="106" t="s">
        <v>3</v>
      </c>
      <c r="O17" s="107" t="s">
        <v>91</v>
      </c>
      <c r="P17" s="107" t="s">
        <v>3</v>
      </c>
      <c r="Q17" s="107" t="s">
        <v>3</v>
      </c>
      <c r="R17" s="106" t="s">
        <v>3</v>
      </c>
      <c r="S17" s="107" t="s">
        <v>1</v>
      </c>
      <c r="T17" s="108" t="s">
        <v>1</v>
      </c>
      <c r="U17" s="108" t="s">
        <v>1</v>
      </c>
      <c r="V17" s="107" t="s">
        <v>1</v>
      </c>
      <c r="W17" s="106" t="s">
        <v>1</v>
      </c>
      <c r="X17" s="106" t="s">
        <v>1</v>
      </c>
      <c r="Y17" s="130" t="s">
        <v>1</v>
      </c>
      <c r="Z17" s="136" t="s">
        <v>3</v>
      </c>
      <c r="AA17" s="106" t="s">
        <v>3</v>
      </c>
      <c r="AB17" s="106" t="s">
        <v>3</v>
      </c>
      <c r="AC17" s="106" t="s">
        <v>3</v>
      </c>
      <c r="AD17" s="106" t="s">
        <v>3</v>
      </c>
      <c r="AE17" s="106" t="s">
        <v>3</v>
      </c>
      <c r="AF17" s="89" t="s">
        <v>3</v>
      </c>
      <c r="AG17" s="89" t="s">
        <v>3</v>
      </c>
      <c r="AH17" s="89" t="s">
        <v>3</v>
      </c>
      <c r="AI17" s="89" t="s">
        <v>3</v>
      </c>
      <c r="AJ17" s="88">
        <v>23</v>
      </c>
      <c r="AK17" s="88">
        <v>20</v>
      </c>
      <c r="AL17" s="89" t="s">
        <v>2</v>
      </c>
      <c r="AM17" s="89" t="s">
        <v>2</v>
      </c>
      <c r="AN17" s="89" t="s">
        <v>2</v>
      </c>
      <c r="AO17" s="89" t="s">
        <v>2</v>
      </c>
      <c r="AP17" s="89" t="s">
        <v>2</v>
      </c>
      <c r="AQ17" s="89" t="s">
        <v>2</v>
      </c>
      <c r="AR17" s="89" t="s">
        <v>3</v>
      </c>
      <c r="AS17" s="89" t="s">
        <v>3</v>
      </c>
      <c r="AT17" s="89" t="s">
        <v>3</v>
      </c>
      <c r="AU17" s="89" t="s">
        <v>2</v>
      </c>
      <c r="AV17" s="89" t="s">
        <v>3</v>
      </c>
      <c r="AW17" s="89" t="s">
        <v>3</v>
      </c>
      <c r="AX17" s="89" t="s">
        <v>3</v>
      </c>
      <c r="AY17" s="89" t="s">
        <v>3</v>
      </c>
      <c r="AZ17" s="89" t="s">
        <v>3</v>
      </c>
      <c r="BA17" s="89" t="s">
        <v>3</v>
      </c>
      <c r="BB17" s="89"/>
      <c r="BC17" s="89"/>
      <c r="BD17" s="77">
        <f>AJ17</f>
        <v>23</v>
      </c>
      <c r="BE17" s="78">
        <f>AK17</f>
        <v>20</v>
      </c>
      <c r="BF17" s="92"/>
      <c r="BG17" s="93">
        <f t="shared" si="10"/>
        <v>0.86956521739130432</v>
      </c>
      <c r="BH17" s="86">
        <f>BD17</f>
        <v>23</v>
      </c>
      <c r="BI17" s="77">
        <f>BE17</f>
        <v>20</v>
      </c>
      <c r="BJ17" s="94">
        <f t="shared" ref="BJ17" si="14">BI17/(BH17-BL17)</f>
        <v>0.86956521739130432</v>
      </c>
      <c r="BK17" s="106" t="s">
        <v>1</v>
      </c>
      <c r="BL17" s="77">
        <f>BF17</f>
        <v>0</v>
      </c>
      <c r="BM17" s="77"/>
      <c r="BN17" s="95"/>
    </row>
    <row r="18" spans="1:66" s="3" customFormat="1" ht="24.75" customHeight="1">
      <c r="A18" s="17" t="s">
        <v>39</v>
      </c>
      <c r="B18" s="73">
        <v>1</v>
      </c>
      <c r="C18" s="74">
        <v>12</v>
      </c>
      <c r="D18" s="75">
        <v>9</v>
      </c>
      <c r="E18" s="76">
        <v>7</v>
      </c>
      <c r="F18" s="77">
        <v>12</v>
      </c>
      <c r="G18" s="78">
        <v>11</v>
      </c>
      <c r="H18" s="79"/>
      <c r="I18" s="78"/>
      <c r="J18" s="79">
        <v>57</v>
      </c>
      <c r="K18" s="78">
        <v>56</v>
      </c>
      <c r="L18" s="73">
        <v>0</v>
      </c>
      <c r="M18" s="78"/>
      <c r="N18" s="77"/>
      <c r="O18" s="78"/>
      <c r="P18" s="73">
        <v>0</v>
      </c>
      <c r="Q18" s="80"/>
      <c r="R18" s="81">
        <v>0</v>
      </c>
      <c r="S18" s="80"/>
      <c r="T18" s="81">
        <f t="shared" si="5"/>
        <v>81</v>
      </c>
      <c r="U18" s="82">
        <f>D18+F18+H18+J18+L18+N18+P18+R18</f>
        <v>78</v>
      </c>
      <c r="V18" s="83">
        <f t="shared" ref="V18:V34" si="15">E18+G18+I18+K18+M18+O18+Q18+S18</f>
        <v>74</v>
      </c>
      <c r="W18" s="84"/>
      <c r="X18" s="85">
        <f t="shared" ref="X18:X31" si="16">V18/(T18-W18-BN18)</f>
        <v>0.9135802469135802</v>
      </c>
      <c r="Y18" s="128">
        <f t="shared" ref="Y18:Y31" si="17">V18/(U18-W18)</f>
        <v>0.94871794871794868</v>
      </c>
      <c r="Z18" s="135">
        <v>0</v>
      </c>
      <c r="AA18" s="103"/>
      <c r="AB18" s="81">
        <v>0</v>
      </c>
      <c r="AC18" s="87"/>
      <c r="AD18" s="88"/>
      <c r="AE18" s="88"/>
      <c r="AF18" s="88"/>
      <c r="AG18" s="88"/>
      <c r="AH18" s="88"/>
      <c r="AI18" s="88"/>
      <c r="AJ18" s="88"/>
      <c r="AK18" s="88"/>
      <c r="AL18" s="89"/>
      <c r="AM18" s="88"/>
      <c r="AN18" s="88"/>
      <c r="AO18" s="88"/>
      <c r="AP18" s="90"/>
      <c r="AQ18" s="90"/>
      <c r="AR18" s="91">
        <v>0</v>
      </c>
      <c r="AS18" s="91"/>
      <c r="AT18" s="104"/>
      <c r="AU18" s="105"/>
      <c r="AV18" s="77"/>
      <c r="AW18" s="77"/>
      <c r="AX18" s="91"/>
      <c r="AY18" s="81"/>
      <c r="AZ18" s="91"/>
      <c r="BA18" s="81"/>
      <c r="BB18" s="81"/>
      <c r="BC18" s="81"/>
      <c r="BD18" s="77">
        <f>Z18+AB18+AD18+AF18+AH18+AJ18+AR18+AT18+AV18+AX18+AZ18+BB18</f>
        <v>0</v>
      </c>
      <c r="BE18" s="78">
        <f>AA18+AC18+AE18+AG18+AI18+AK18+AS18+AU18+AW18+AY18+BA18+BC18</f>
        <v>0</v>
      </c>
      <c r="BF18" s="92"/>
      <c r="BG18" s="93">
        <v>0</v>
      </c>
      <c r="BH18" s="86">
        <f t="shared" ref="BH18:BH31" si="18">U18+BD18</f>
        <v>78</v>
      </c>
      <c r="BI18" s="77">
        <f t="shared" ref="BI18:BI31" si="19">V18+BE18</f>
        <v>74</v>
      </c>
      <c r="BJ18" s="94">
        <f t="shared" si="11"/>
        <v>0.94871794871794868</v>
      </c>
      <c r="BK18" s="94">
        <f>(V18+AU18+AW18+AY18+BA18+BC18)/(T18-W18-BN18+AU18+AW18+AY18+BA18+BC18)</f>
        <v>0.9135802469135802</v>
      </c>
      <c r="BL18" s="77">
        <f t="shared" ref="BL18:BL31" si="20">W18+BF18</f>
        <v>0</v>
      </c>
      <c r="BM18" s="77"/>
      <c r="BN18" s="95"/>
    </row>
    <row r="19" spans="1:66" s="3" customFormat="1" ht="24.75" customHeight="1">
      <c r="A19" s="17" t="s">
        <v>40</v>
      </c>
      <c r="B19" s="73">
        <v>2</v>
      </c>
      <c r="C19" s="74">
        <v>20</v>
      </c>
      <c r="D19" s="75">
        <v>20</v>
      </c>
      <c r="E19" s="76">
        <v>19</v>
      </c>
      <c r="F19" s="77">
        <v>15</v>
      </c>
      <c r="G19" s="78">
        <v>15</v>
      </c>
      <c r="H19" s="79"/>
      <c r="I19" s="78"/>
      <c r="J19" s="79">
        <v>60</v>
      </c>
      <c r="K19" s="78">
        <v>57</v>
      </c>
      <c r="L19" s="73">
        <v>0</v>
      </c>
      <c r="M19" s="78"/>
      <c r="N19" s="77"/>
      <c r="O19" s="78"/>
      <c r="P19" s="73">
        <v>0</v>
      </c>
      <c r="Q19" s="80"/>
      <c r="R19" s="81">
        <v>0</v>
      </c>
      <c r="S19" s="80"/>
      <c r="T19" s="81">
        <f t="shared" si="5"/>
        <v>95</v>
      </c>
      <c r="U19" s="82">
        <f t="shared" ref="U19:U36" si="21">D19+F19+H19+J19+L19+N19+P19+R19</f>
        <v>95</v>
      </c>
      <c r="V19" s="83">
        <f t="shared" si="15"/>
        <v>91</v>
      </c>
      <c r="W19" s="84"/>
      <c r="X19" s="85">
        <f t="shared" si="16"/>
        <v>0.95789473684210524</v>
      </c>
      <c r="Y19" s="128">
        <f t="shared" si="17"/>
        <v>0.95789473684210524</v>
      </c>
      <c r="Z19" s="135">
        <v>0</v>
      </c>
      <c r="AA19" s="103"/>
      <c r="AB19" s="81">
        <v>0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  <c r="AM19" s="88"/>
      <c r="AN19" s="88"/>
      <c r="AO19" s="88"/>
      <c r="AP19" s="90"/>
      <c r="AQ19" s="90"/>
      <c r="AR19" s="91">
        <v>0</v>
      </c>
      <c r="AS19" s="91"/>
      <c r="AT19" s="81"/>
      <c r="AU19" s="87"/>
      <c r="AV19" s="77"/>
      <c r="AW19" s="77"/>
      <c r="AX19" s="91"/>
      <c r="AY19" s="81"/>
      <c r="AZ19" s="91"/>
      <c r="BA19" s="81"/>
      <c r="BB19" s="81"/>
      <c r="BC19" s="81"/>
      <c r="BD19" s="77">
        <f t="shared" ref="BD19:BD35" si="22">Z19+AB19+AD19+AF19+AH19+AJ19+AR19+AT19+AV19+AX19+AZ19+BB19</f>
        <v>0</v>
      </c>
      <c r="BE19" s="78">
        <f t="shared" ref="BE19:BE35" si="23">AA19+AC19+AE19+AG19+AI19+AK19+AS19+AU19+AW19+AY19+BA19+BC19</f>
        <v>0</v>
      </c>
      <c r="BF19" s="92"/>
      <c r="BG19" s="93">
        <v>0</v>
      </c>
      <c r="BH19" s="86">
        <f t="shared" si="18"/>
        <v>95</v>
      </c>
      <c r="BI19" s="77">
        <f t="shared" si="19"/>
        <v>91</v>
      </c>
      <c r="BJ19" s="94">
        <f t="shared" si="11"/>
        <v>0.95789473684210524</v>
      </c>
      <c r="BK19" s="94">
        <f t="shared" ref="BK19:BK31" si="24">(V19+AU19+AW19+AY19+BA19+BC19)/(T19-W19-BN19+AU19+AW19+AY19+BA19+BC19)</f>
        <v>0.95789473684210524</v>
      </c>
      <c r="BL19" s="77">
        <f t="shared" si="20"/>
        <v>0</v>
      </c>
      <c r="BM19" s="77">
        <v>2</v>
      </c>
      <c r="BN19" s="95"/>
    </row>
    <row r="20" spans="1:66" s="3" customFormat="1" ht="24.75" customHeight="1">
      <c r="A20" s="17" t="s">
        <v>41</v>
      </c>
      <c r="B20" s="73">
        <v>1</v>
      </c>
      <c r="C20" s="74">
        <v>22</v>
      </c>
      <c r="D20" s="75">
        <v>22</v>
      </c>
      <c r="E20" s="76">
        <v>21</v>
      </c>
      <c r="F20" s="77">
        <v>5</v>
      </c>
      <c r="G20" s="78">
        <v>5</v>
      </c>
      <c r="H20" s="79"/>
      <c r="I20" s="78"/>
      <c r="J20" s="79">
        <v>11</v>
      </c>
      <c r="K20" s="78">
        <v>10</v>
      </c>
      <c r="L20" s="73">
        <v>0</v>
      </c>
      <c r="M20" s="78"/>
      <c r="N20" s="77"/>
      <c r="O20" s="78"/>
      <c r="P20" s="73">
        <v>1</v>
      </c>
      <c r="Q20" s="80">
        <v>1</v>
      </c>
      <c r="R20" s="81">
        <v>1</v>
      </c>
      <c r="S20" s="80">
        <v>1</v>
      </c>
      <c r="T20" s="81">
        <f t="shared" si="5"/>
        <v>40</v>
      </c>
      <c r="U20" s="82">
        <f t="shared" si="21"/>
        <v>40</v>
      </c>
      <c r="V20" s="83">
        <f t="shared" si="15"/>
        <v>38</v>
      </c>
      <c r="W20" s="84"/>
      <c r="X20" s="85">
        <f t="shared" si="16"/>
        <v>0.95</v>
      </c>
      <c r="Y20" s="128">
        <f t="shared" si="17"/>
        <v>0.95</v>
      </c>
      <c r="Z20" s="135">
        <v>0</v>
      </c>
      <c r="AA20" s="103"/>
      <c r="AB20" s="81">
        <v>0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  <c r="AM20" s="88"/>
      <c r="AN20" s="88"/>
      <c r="AO20" s="88"/>
      <c r="AP20" s="90"/>
      <c r="AQ20" s="90"/>
      <c r="AR20" s="91">
        <v>0</v>
      </c>
      <c r="AS20" s="91"/>
      <c r="AT20" s="81"/>
      <c r="AU20" s="87"/>
      <c r="AV20" s="77"/>
      <c r="AW20" s="77"/>
      <c r="AX20" s="91"/>
      <c r="AY20" s="81"/>
      <c r="AZ20" s="91">
        <v>2</v>
      </c>
      <c r="BA20" s="81">
        <v>2</v>
      </c>
      <c r="BB20" s="81"/>
      <c r="BC20" s="81"/>
      <c r="BD20" s="77">
        <f t="shared" si="22"/>
        <v>2</v>
      </c>
      <c r="BE20" s="78">
        <f t="shared" si="23"/>
        <v>2</v>
      </c>
      <c r="BF20" s="92"/>
      <c r="BG20" s="93">
        <f t="shared" si="10"/>
        <v>1</v>
      </c>
      <c r="BH20" s="86">
        <f t="shared" si="18"/>
        <v>42</v>
      </c>
      <c r="BI20" s="77">
        <f t="shared" si="19"/>
        <v>40</v>
      </c>
      <c r="BJ20" s="94">
        <f t="shared" si="11"/>
        <v>0.95238095238095233</v>
      </c>
      <c r="BK20" s="94">
        <f t="shared" si="24"/>
        <v>0.95238095238095233</v>
      </c>
      <c r="BL20" s="77">
        <f t="shared" si="20"/>
        <v>0</v>
      </c>
      <c r="BM20" s="77">
        <v>3</v>
      </c>
      <c r="BN20" s="95"/>
    </row>
    <row r="21" spans="1:66" s="3" customFormat="1" ht="24.75" customHeight="1">
      <c r="A21" s="17" t="s">
        <v>42</v>
      </c>
      <c r="B21" s="73">
        <v>1</v>
      </c>
      <c r="C21" s="74">
        <v>15</v>
      </c>
      <c r="D21" s="75">
        <v>15</v>
      </c>
      <c r="E21" s="76">
        <v>15</v>
      </c>
      <c r="F21" s="77">
        <v>5</v>
      </c>
      <c r="G21" s="78">
        <v>5</v>
      </c>
      <c r="H21" s="79"/>
      <c r="I21" s="78"/>
      <c r="J21" s="79">
        <v>15</v>
      </c>
      <c r="K21" s="78">
        <v>15</v>
      </c>
      <c r="L21" s="73">
        <v>3</v>
      </c>
      <c r="M21" s="78">
        <v>3</v>
      </c>
      <c r="N21" s="77"/>
      <c r="O21" s="78"/>
      <c r="P21" s="73">
        <v>1</v>
      </c>
      <c r="Q21" s="80">
        <v>1</v>
      </c>
      <c r="R21" s="81">
        <v>1</v>
      </c>
      <c r="S21" s="80">
        <v>1</v>
      </c>
      <c r="T21" s="81">
        <f t="shared" si="5"/>
        <v>40</v>
      </c>
      <c r="U21" s="82">
        <f t="shared" si="21"/>
        <v>40</v>
      </c>
      <c r="V21" s="83">
        <f t="shared" si="15"/>
        <v>40</v>
      </c>
      <c r="W21" s="84"/>
      <c r="X21" s="85">
        <f t="shared" si="16"/>
        <v>1</v>
      </c>
      <c r="Y21" s="128">
        <f t="shared" si="17"/>
        <v>1</v>
      </c>
      <c r="Z21" s="135">
        <v>0</v>
      </c>
      <c r="AA21" s="86"/>
      <c r="AB21" s="81">
        <v>0</v>
      </c>
      <c r="AC21" s="87"/>
      <c r="AD21" s="88"/>
      <c r="AE21" s="88"/>
      <c r="AF21" s="88"/>
      <c r="AG21" s="88"/>
      <c r="AH21" s="88"/>
      <c r="AI21" s="88"/>
      <c r="AJ21" s="88"/>
      <c r="AK21" s="88"/>
      <c r="AL21" s="89"/>
      <c r="AM21" s="88"/>
      <c r="AN21" s="88"/>
      <c r="AO21" s="88"/>
      <c r="AP21" s="90"/>
      <c r="AQ21" s="90"/>
      <c r="AR21" s="91">
        <v>0</v>
      </c>
      <c r="AS21" s="91"/>
      <c r="AT21" s="81"/>
      <c r="AU21" s="87"/>
      <c r="AV21" s="77"/>
      <c r="AW21" s="77"/>
      <c r="AX21" s="91">
        <v>1</v>
      </c>
      <c r="AY21" s="81">
        <v>1</v>
      </c>
      <c r="AZ21" s="91"/>
      <c r="BA21" s="81"/>
      <c r="BB21" s="81">
        <v>5</v>
      </c>
      <c r="BC21" s="81">
        <v>5</v>
      </c>
      <c r="BD21" s="77">
        <f t="shared" si="22"/>
        <v>6</v>
      </c>
      <c r="BE21" s="78">
        <f t="shared" si="23"/>
        <v>6</v>
      </c>
      <c r="BF21" s="92"/>
      <c r="BG21" s="93">
        <f t="shared" si="10"/>
        <v>1</v>
      </c>
      <c r="BH21" s="86">
        <f t="shared" si="18"/>
        <v>46</v>
      </c>
      <c r="BI21" s="77">
        <f t="shared" si="19"/>
        <v>46</v>
      </c>
      <c r="BJ21" s="94">
        <f t="shared" si="11"/>
        <v>1</v>
      </c>
      <c r="BK21" s="94">
        <f t="shared" si="24"/>
        <v>1</v>
      </c>
      <c r="BL21" s="77">
        <f t="shared" si="20"/>
        <v>0</v>
      </c>
      <c r="BM21" s="77">
        <v>1</v>
      </c>
      <c r="BN21" s="95"/>
    </row>
    <row r="22" spans="1:66" s="3" customFormat="1" ht="24.75" customHeight="1">
      <c r="A22" s="17" t="s">
        <v>43</v>
      </c>
      <c r="B22" s="73">
        <v>2</v>
      </c>
      <c r="C22" s="74">
        <v>44</v>
      </c>
      <c r="D22" s="75">
        <v>44</v>
      </c>
      <c r="E22" s="76">
        <v>37</v>
      </c>
      <c r="F22" s="77">
        <v>14</v>
      </c>
      <c r="G22" s="78">
        <v>14</v>
      </c>
      <c r="H22" s="79"/>
      <c r="I22" s="78"/>
      <c r="J22" s="79">
        <v>37</v>
      </c>
      <c r="K22" s="78">
        <v>37</v>
      </c>
      <c r="L22" s="73">
        <v>0</v>
      </c>
      <c r="M22" s="78"/>
      <c r="N22" s="77"/>
      <c r="O22" s="78"/>
      <c r="P22" s="73">
        <v>0</v>
      </c>
      <c r="Q22" s="80"/>
      <c r="R22" s="81">
        <v>2</v>
      </c>
      <c r="S22" s="80">
        <v>2</v>
      </c>
      <c r="T22" s="81">
        <f t="shared" si="5"/>
        <v>97</v>
      </c>
      <c r="U22" s="82">
        <f t="shared" si="21"/>
        <v>97</v>
      </c>
      <c r="V22" s="83">
        <f t="shared" si="15"/>
        <v>90</v>
      </c>
      <c r="W22" s="84"/>
      <c r="X22" s="85">
        <f t="shared" si="16"/>
        <v>0.92783505154639179</v>
      </c>
      <c r="Y22" s="128">
        <f t="shared" si="17"/>
        <v>0.92783505154639179</v>
      </c>
      <c r="Z22" s="135">
        <v>0</v>
      </c>
      <c r="AA22" s="86"/>
      <c r="AB22" s="81">
        <v>0</v>
      </c>
      <c r="AC22" s="87"/>
      <c r="AD22" s="88"/>
      <c r="AE22" s="88"/>
      <c r="AF22" s="88"/>
      <c r="AG22" s="88"/>
      <c r="AH22" s="88"/>
      <c r="AI22" s="88"/>
      <c r="AJ22" s="88"/>
      <c r="AK22" s="88"/>
      <c r="AL22" s="89"/>
      <c r="AM22" s="88"/>
      <c r="AN22" s="88"/>
      <c r="AO22" s="88"/>
      <c r="AP22" s="90"/>
      <c r="AQ22" s="90"/>
      <c r="AR22" s="91">
        <v>0</v>
      </c>
      <c r="AS22" s="91"/>
      <c r="AT22" s="81"/>
      <c r="AU22" s="87"/>
      <c r="AV22" s="77">
        <v>2</v>
      </c>
      <c r="AW22" s="77">
        <v>2</v>
      </c>
      <c r="AX22" s="91">
        <v>2</v>
      </c>
      <c r="AY22" s="81">
        <v>2</v>
      </c>
      <c r="AZ22" s="91">
        <v>2</v>
      </c>
      <c r="BA22" s="81">
        <v>4</v>
      </c>
      <c r="BB22" s="81"/>
      <c r="BC22" s="81"/>
      <c r="BD22" s="77">
        <f t="shared" si="22"/>
        <v>6</v>
      </c>
      <c r="BE22" s="78">
        <f t="shared" si="23"/>
        <v>8</v>
      </c>
      <c r="BF22" s="92"/>
      <c r="BG22" s="93">
        <f t="shared" si="10"/>
        <v>1.3333333333333333</v>
      </c>
      <c r="BH22" s="86">
        <f t="shared" si="18"/>
        <v>103</v>
      </c>
      <c r="BI22" s="77">
        <f t="shared" si="19"/>
        <v>98</v>
      </c>
      <c r="BJ22" s="94">
        <f t="shared" si="11"/>
        <v>0.95145631067961167</v>
      </c>
      <c r="BK22" s="94">
        <f t="shared" si="24"/>
        <v>0.93333333333333335</v>
      </c>
      <c r="BL22" s="77">
        <f t="shared" si="20"/>
        <v>0</v>
      </c>
      <c r="BM22" s="77">
        <v>3</v>
      </c>
      <c r="BN22" s="95"/>
    </row>
    <row r="23" spans="1:66" s="3" customFormat="1" ht="24.75" customHeight="1">
      <c r="A23" s="17" t="s">
        <v>44</v>
      </c>
      <c r="B23" s="73">
        <v>2</v>
      </c>
      <c r="C23" s="74">
        <v>34</v>
      </c>
      <c r="D23" s="75">
        <v>2</v>
      </c>
      <c r="E23" s="76">
        <v>2</v>
      </c>
      <c r="F23" s="77">
        <v>14</v>
      </c>
      <c r="G23" s="78">
        <v>14</v>
      </c>
      <c r="H23" s="79"/>
      <c r="I23" s="78"/>
      <c r="J23" s="79">
        <v>64</v>
      </c>
      <c r="K23" s="78">
        <v>63</v>
      </c>
      <c r="L23" s="73">
        <v>0</v>
      </c>
      <c r="M23" s="78"/>
      <c r="N23" s="77"/>
      <c r="O23" s="78"/>
      <c r="P23" s="73">
        <v>0</v>
      </c>
      <c r="Q23" s="80"/>
      <c r="R23" s="81">
        <v>2</v>
      </c>
      <c r="S23" s="80">
        <v>2</v>
      </c>
      <c r="T23" s="81">
        <f t="shared" si="5"/>
        <v>114</v>
      </c>
      <c r="U23" s="82">
        <f t="shared" si="21"/>
        <v>82</v>
      </c>
      <c r="V23" s="83">
        <f t="shared" si="15"/>
        <v>81</v>
      </c>
      <c r="W23" s="84"/>
      <c r="X23" s="85">
        <f t="shared" si="16"/>
        <v>0.71052631578947367</v>
      </c>
      <c r="Y23" s="128">
        <f t="shared" si="17"/>
        <v>0.98780487804878048</v>
      </c>
      <c r="Z23" s="135">
        <v>0</v>
      </c>
      <c r="AA23" s="86"/>
      <c r="AB23" s="81">
        <v>0</v>
      </c>
      <c r="AC23" s="87"/>
      <c r="AD23" s="88"/>
      <c r="AE23" s="88"/>
      <c r="AF23" s="88"/>
      <c r="AG23" s="88"/>
      <c r="AH23" s="88"/>
      <c r="AI23" s="88"/>
      <c r="AJ23" s="88"/>
      <c r="AK23" s="88"/>
      <c r="AL23" s="89"/>
      <c r="AM23" s="88"/>
      <c r="AN23" s="88"/>
      <c r="AO23" s="88"/>
      <c r="AP23" s="90"/>
      <c r="AQ23" s="90"/>
      <c r="AR23" s="91">
        <v>1</v>
      </c>
      <c r="AS23" s="91">
        <v>1</v>
      </c>
      <c r="AT23" s="81"/>
      <c r="AU23" s="87"/>
      <c r="AV23" s="77"/>
      <c r="AW23" s="77"/>
      <c r="AX23" s="91"/>
      <c r="AY23" s="81"/>
      <c r="AZ23" s="91"/>
      <c r="BA23" s="81"/>
      <c r="BB23" s="81"/>
      <c r="BC23" s="81"/>
      <c r="BD23" s="77">
        <f t="shared" si="22"/>
        <v>1</v>
      </c>
      <c r="BE23" s="78">
        <f t="shared" si="23"/>
        <v>1</v>
      </c>
      <c r="BF23" s="92"/>
      <c r="BG23" s="93">
        <f t="shared" si="10"/>
        <v>1</v>
      </c>
      <c r="BH23" s="86">
        <f t="shared" si="18"/>
        <v>83</v>
      </c>
      <c r="BI23" s="77">
        <f t="shared" si="19"/>
        <v>82</v>
      </c>
      <c r="BJ23" s="94">
        <f t="shared" si="11"/>
        <v>0.98795180722891562</v>
      </c>
      <c r="BK23" s="94">
        <f t="shared" si="24"/>
        <v>0.71052631578947367</v>
      </c>
      <c r="BL23" s="77">
        <f t="shared" si="20"/>
        <v>0</v>
      </c>
      <c r="BM23" s="77"/>
      <c r="BN23" s="95"/>
    </row>
    <row r="24" spans="1:66" s="39" customFormat="1" ht="24.75" customHeight="1">
      <c r="A24" s="17" t="s">
        <v>45</v>
      </c>
      <c r="B24" s="145">
        <v>2</v>
      </c>
      <c r="C24" s="76">
        <v>69</v>
      </c>
      <c r="D24" s="75">
        <v>45</v>
      </c>
      <c r="E24" s="76">
        <v>44</v>
      </c>
      <c r="F24" s="81">
        <v>12</v>
      </c>
      <c r="G24" s="80">
        <v>11</v>
      </c>
      <c r="H24" s="75"/>
      <c r="I24" s="80"/>
      <c r="J24" s="75">
        <v>46</v>
      </c>
      <c r="K24" s="80">
        <v>45</v>
      </c>
      <c r="L24" s="75">
        <v>8</v>
      </c>
      <c r="M24" s="80">
        <v>8</v>
      </c>
      <c r="N24" s="81"/>
      <c r="O24" s="80"/>
      <c r="P24" s="75">
        <v>3</v>
      </c>
      <c r="Q24" s="80">
        <v>3</v>
      </c>
      <c r="R24" s="81">
        <v>2</v>
      </c>
      <c r="S24" s="80">
        <v>2</v>
      </c>
      <c r="T24" s="81">
        <f t="shared" si="5"/>
        <v>140</v>
      </c>
      <c r="U24" s="96">
        <f t="shared" si="21"/>
        <v>116</v>
      </c>
      <c r="V24" s="80">
        <f t="shared" si="15"/>
        <v>113</v>
      </c>
      <c r="W24" s="97"/>
      <c r="X24" s="98">
        <f t="shared" si="16"/>
        <v>0.80714285714285716</v>
      </c>
      <c r="Y24" s="129">
        <f t="shared" si="17"/>
        <v>0.97413793103448276</v>
      </c>
      <c r="Z24" s="135">
        <v>0</v>
      </c>
      <c r="AA24" s="99"/>
      <c r="AB24" s="81">
        <v>0</v>
      </c>
      <c r="AC24" s="75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100"/>
      <c r="AQ24" s="100"/>
      <c r="AR24" s="97">
        <v>0</v>
      </c>
      <c r="AS24" s="97"/>
      <c r="AT24" s="81"/>
      <c r="AU24" s="81"/>
      <c r="AV24" s="81"/>
      <c r="AW24" s="81"/>
      <c r="AX24" s="97"/>
      <c r="AY24" s="81"/>
      <c r="AZ24" s="97">
        <v>3</v>
      </c>
      <c r="BA24" s="81">
        <v>3</v>
      </c>
      <c r="BB24" s="81"/>
      <c r="BC24" s="81"/>
      <c r="BD24" s="77">
        <f t="shared" si="22"/>
        <v>3</v>
      </c>
      <c r="BE24" s="78">
        <f t="shared" si="23"/>
        <v>3</v>
      </c>
      <c r="BF24" s="97"/>
      <c r="BG24" s="101">
        <f t="shared" si="10"/>
        <v>1</v>
      </c>
      <c r="BH24" s="99">
        <f t="shared" si="18"/>
        <v>119</v>
      </c>
      <c r="BI24" s="81">
        <f t="shared" si="19"/>
        <v>116</v>
      </c>
      <c r="BJ24" s="102">
        <f t="shared" si="11"/>
        <v>0.97478991596638653</v>
      </c>
      <c r="BK24" s="94">
        <f t="shared" si="24"/>
        <v>0.81118881118881114</v>
      </c>
      <c r="BL24" s="81">
        <f t="shared" si="20"/>
        <v>0</v>
      </c>
      <c r="BM24" s="81"/>
      <c r="BN24" s="115"/>
    </row>
    <row r="25" spans="1:66" s="3" customFormat="1" ht="24.75" customHeight="1">
      <c r="A25" s="17" t="s">
        <v>46</v>
      </c>
      <c r="B25" s="145">
        <v>2</v>
      </c>
      <c r="C25" s="74">
        <v>45</v>
      </c>
      <c r="D25" s="75">
        <v>24</v>
      </c>
      <c r="E25" s="76">
        <v>23</v>
      </c>
      <c r="F25" s="77">
        <v>20</v>
      </c>
      <c r="G25" s="78">
        <v>20</v>
      </c>
      <c r="H25" s="79"/>
      <c r="I25" s="78"/>
      <c r="J25" s="79">
        <v>61</v>
      </c>
      <c r="K25" s="78">
        <v>59</v>
      </c>
      <c r="L25" s="73">
        <v>13</v>
      </c>
      <c r="M25" s="78">
        <v>13</v>
      </c>
      <c r="N25" s="77"/>
      <c r="O25" s="78"/>
      <c r="P25" s="73">
        <v>5</v>
      </c>
      <c r="Q25" s="80">
        <v>4</v>
      </c>
      <c r="R25" s="81">
        <v>2</v>
      </c>
      <c r="S25" s="80">
        <v>1</v>
      </c>
      <c r="T25" s="81">
        <f t="shared" si="5"/>
        <v>146</v>
      </c>
      <c r="U25" s="82">
        <f t="shared" si="21"/>
        <v>125</v>
      </c>
      <c r="V25" s="83">
        <f t="shared" si="15"/>
        <v>120</v>
      </c>
      <c r="W25" s="84"/>
      <c r="X25" s="85">
        <f t="shared" si="16"/>
        <v>0.82191780821917804</v>
      </c>
      <c r="Y25" s="128">
        <f t="shared" si="17"/>
        <v>0.96</v>
      </c>
      <c r="Z25" s="135">
        <v>0</v>
      </c>
      <c r="AA25" s="86"/>
      <c r="AB25" s="81">
        <v>0</v>
      </c>
      <c r="AC25" s="87"/>
      <c r="AD25" s="88"/>
      <c r="AE25" s="88"/>
      <c r="AF25" s="88"/>
      <c r="AG25" s="88"/>
      <c r="AH25" s="88"/>
      <c r="AI25" s="88"/>
      <c r="AJ25" s="88"/>
      <c r="AK25" s="88"/>
      <c r="AL25" s="89"/>
      <c r="AM25" s="88"/>
      <c r="AN25" s="88"/>
      <c r="AO25" s="88"/>
      <c r="AP25" s="90"/>
      <c r="AQ25" s="90"/>
      <c r="AR25" s="97">
        <v>0</v>
      </c>
      <c r="AS25" s="91"/>
      <c r="AT25" s="81"/>
      <c r="AU25" s="87"/>
      <c r="AV25" s="77"/>
      <c r="AW25" s="77"/>
      <c r="AX25" s="91"/>
      <c r="AY25" s="81"/>
      <c r="AZ25" s="91">
        <v>8</v>
      </c>
      <c r="BA25" s="81">
        <v>8</v>
      </c>
      <c r="BB25" s="81"/>
      <c r="BC25" s="81"/>
      <c r="BD25" s="77">
        <f t="shared" si="22"/>
        <v>8</v>
      </c>
      <c r="BE25" s="78">
        <f t="shared" si="23"/>
        <v>8</v>
      </c>
      <c r="BF25" s="92"/>
      <c r="BG25" s="93">
        <f t="shared" si="10"/>
        <v>1</v>
      </c>
      <c r="BH25" s="86">
        <f t="shared" si="18"/>
        <v>133</v>
      </c>
      <c r="BI25" s="77">
        <f t="shared" si="19"/>
        <v>128</v>
      </c>
      <c r="BJ25" s="94">
        <f t="shared" si="11"/>
        <v>0.96240601503759393</v>
      </c>
      <c r="BK25" s="94">
        <f t="shared" si="24"/>
        <v>0.83116883116883122</v>
      </c>
      <c r="BL25" s="77">
        <f t="shared" si="20"/>
        <v>0</v>
      </c>
      <c r="BM25" s="77">
        <v>1</v>
      </c>
      <c r="BN25" s="95"/>
    </row>
    <row r="26" spans="1:66" s="39" customFormat="1" ht="24.75" customHeight="1">
      <c r="A26" s="17" t="s">
        <v>47</v>
      </c>
      <c r="B26" s="145">
        <v>2</v>
      </c>
      <c r="C26" s="76">
        <v>61</v>
      </c>
      <c r="D26" s="75">
        <v>25</v>
      </c>
      <c r="E26" s="76">
        <v>22</v>
      </c>
      <c r="F26" s="81">
        <v>15</v>
      </c>
      <c r="G26" s="80">
        <v>15</v>
      </c>
      <c r="H26" s="75"/>
      <c r="I26" s="80"/>
      <c r="J26" s="75">
        <v>50</v>
      </c>
      <c r="K26" s="80">
        <v>50</v>
      </c>
      <c r="L26" s="75">
        <v>11</v>
      </c>
      <c r="M26" s="80">
        <v>11</v>
      </c>
      <c r="N26" s="81"/>
      <c r="O26" s="80"/>
      <c r="P26" s="75">
        <v>1</v>
      </c>
      <c r="Q26" s="80">
        <v>1</v>
      </c>
      <c r="R26" s="81">
        <v>2</v>
      </c>
      <c r="S26" s="80">
        <v>2</v>
      </c>
      <c r="T26" s="81">
        <f t="shared" si="5"/>
        <v>140</v>
      </c>
      <c r="U26" s="96">
        <f t="shared" si="21"/>
        <v>104</v>
      </c>
      <c r="V26" s="80">
        <f t="shared" si="15"/>
        <v>101</v>
      </c>
      <c r="W26" s="97"/>
      <c r="X26" s="98">
        <f t="shared" si="16"/>
        <v>0.72142857142857142</v>
      </c>
      <c r="Y26" s="129">
        <f t="shared" si="17"/>
        <v>0.97115384615384615</v>
      </c>
      <c r="Z26" s="135">
        <v>0</v>
      </c>
      <c r="AA26" s="99"/>
      <c r="AB26" s="81">
        <v>0</v>
      </c>
      <c r="AC26" s="81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100"/>
      <c r="AQ26" s="100"/>
      <c r="AR26" s="97">
        <v>0</v>
      </c>
      <c r="AS26" s="97"/>
      <c r="AT26" s="81"/>
      <c r="AU26" s="81"/>
      <c r="AV26" s="81"/>
      <c r="AW26" s="81"/>
      <c r="AX26" s="97"/>
      <c r="AY26" s="81"/>
      <c r="AZ26" s="97"/>
      <c r="BA26" s="81"/>
      <c r="BB26" s="81"/>
      <c r="BC26" s="81"/>
      <c r="BD26" s="77">
        <f t="shared" si="22"/>
        <v>0</v>
      </c>
      <c r="BE26" s="78">
        <f t="shared" si="23"/>
        <v>0</v>
      </c>
      <c r="BF26" s="97"/>
      <c r="BG26" s="101">
        <v>0</v>
      </c>
      <c r="BH26" s="99">
        <f t="shared" si="18"/>
        <v>104</v>
      </c>
      <c r="BI26" s="81">
        <f t="shared" si="19"/>
        <v>101</v>
      </c>
      <c r="BJ26" s="102">
        <f t="shared" si="11"/>
        <v>0.97115384615384615</v>
      </c>
      <c r="BK26" s="94">
        <f t="shared" si="24"/>
        <v>0.72142857142857142</v>
      </c>
      <c r="BL26" s="81">
        <f t="shared" si="20"/>
        <v>0</v>
      </c>
      <c r="BM26" s="81">
        <v>1</v>
      </c>
      <c r="BN26" s="115"/>
    </row>
    <row r="27" spans="1:66" s="68" customFormat="1" ht="24.75" customHeight="1">
      <c r="A27" s="72" t="s">
        <v>78</v>
      </c>
      <c r="B27" s="145">
        <v>2</v>
      </c>
      <c r="C27" s="74">
        <v>57</v>
      </c>
      <c r="D27" s="75">
        <v>33</v>
      </c>
      <c r="E27" s="76">
        <v>25</v>
      </c>
      <c r="F27" s="77">
        <v>18</v>
      </c>
      <c r="G27" s="78">
        <v>18</v>
      </c>
      <c r="H27" s="79"/>
      <c r="I27" s="78"/>
      <c r="J27" s="79">
        <v>43</v>
      </c>
      <c r="K27" s="78">
        <v>41</v>
      </c>
      <c r="L27" s="73">
        <v>4</v>
      </c>
      <c r="M27" s="78">
        <v>4</v>
      </c>
      <c r="N27" s="77"/>
      <c r="O27" s="78"/>
      <c r="P27" s="73">
        <v>3</v>
      </c>
      <c r="Q27" s="80">
        <v>3</v>
      </c>
      <c r="R27" s="81">
        <v>1</v>
      </c>
      <c r="S27" s="80">
        <v>1</v>
      </c>
      <c r="T27" s="81">
        <f t="shared" si="5"/>
        <v>126</v>
      </c>
      <c r="U27" s="82">
        <f t="shared" si="21"/>
        <v>102</v>
      </c>
      <c r="V27" s="83">
        <f t="shared" si="15"/>
        <v>92</v>
      </c>
      <c r="W27" s="84"/>
      <c r="X27" s="85">
        <f t="shared" si="16"/>
        <v>0.73015873015873012</v>
      </c>
      <c r="Y27" s="128">
        <f t="shared" si="17"/>
        <v>0.90196078431372551</v>
      </c>
      <c r="Z27" s="135">
        <v>0</v>
      </c>
      <c r="AA27" s="86"/>
      <c r="AB27" s="81">
        <v>1</v>
      </c>
      <c r="AC27" s="87">
        <v>1</v>
      </c>
      <c r="AD27" s="88"/>
      <c r="AE27" s="87"/>
      <c r="AF27" s="88"/>
      <c r="AG27" s="88"/>
      <c r="AH27" s="88"/>
      <c r="AI27" s="88"/>
      <c r="AJ27" s="88"/>
      <c r="AK27" s="88"/>
      <c r="AL27" s="89"/>
      <c r="AM27" s="88"/>
      <c r="AN27" s="88"/>
      <c r="AO27" s="88"/>
      <c r="AP27" s="90"/>
      <c r="AQ27" s="90"/>
      <c r="AR27" s="97">
        <v>0</v>
      </c>
      <c r="AS27" s="91"/>
      <c r="AT27" s="81"/>
      <c r="AU27" s="87"/>
      <c r="AV27" s="77"/>
      <c r="AW27" s="77"/>
      <c r="AX27" s="91">
        <v>2</v>
      </c>
      <c r="AY27" s="81">
        <v>3</v>
      </c>
      <c r="AZ27" s="91">
        <v>8</v>
      </c>
      <c r="BA27" s="81">
        <v>8</v>
      </c>
      <c r="BB27" s="81"/>
      <c r="BC27" s="81"/>
      <c r="BD27" s="77">
        <f t="shared" si="22"/>
        <v>11</v>
      </c>
      <c r="BE27" s="78">
        <f t="shared" si="23"/>
        <v>12</v>
      </c>
      <c r="BF27" s="92"/>
      <c r="BG27" s="93">
        <f t="shared" si="10"/>
        <v>1.0909090909090908</v>
      </c>
      <c r="BH27" s="86">
        <f t="shared" si="18"/>
        <v>113</v>
      </c>
      <c r="BI27" s="77">
        <f t="shared" si="19"/>
        <v>104</v>
      </c>
      <c r="BJ27" s="94">
        <f t="shared" si="11"/>
        <v>0.92035398230088494</v>
      </c>
      <c r="BK27" s="94">
        <f t="shared" si="24"/>
        <v>0.75182481751824815</v>
      </c>
      <c r="BL27" s="77">
        <f t="shared" si="20"/>
        <v>0</v>
      </c>
      <c r="BM27" s="77">
        <v>4</v>
      </c>
      <c r="BN27" s="95"/>
    </row>
    <row r="28" spans="1:66" s="68" customFormat="1" ht="24.75" customHeight="1">
      <c r="A28" s="72" t="s">
        <v>79</v>
      </c>
      <c r="B28" s="73">
        <v>3</v>
      </c>
      <c r="C28" s="74">
        <v>79</v>
      </c>
      <c r="D28" s="75">
        <v>67</v>
      </c>
      <c r="E28" s="76">
        <v>62</v>
      </c>
      <c r="F28" s="77">
        <v>21</v>
      </c>
      <c r="G28" s="78">
        <v>21</v>
      </c>
      <c r="H28" s="79"/>
      <c r="I28" s="78"/>
      <c r="J28" s="79">
        <v>36</v>
      </c>
      <c r="K28" s="78">
        <v>35</v>
      </c>
      <c r="L28" s="73">
        <v>5</v>
      </c>
      <c r="M28" s="78">
        <v>5</v>
      </c>
      <c r="N28" s="77"/>
      <c r="O28" s="78"/>
      <c r="P28" s="73">
        <v>3</v>
      </c>
      <c r="Q28" s="80">
        <v>2</v>
      </c>
      <c r="R28" s="81">
        <v>2</v>
      </c>
      <c r="S28" s="80">
        <v>2</v>
      </c>
      <c r="T28" s="81">
        <f t="shared" si="5"/>
        <v>146</v>
      </c>
      <c r="U28" s="82">
        <f t="shared" si="21"/>
        <v>134</v>
      </c>
      <c r="V28" s="83">
        <f>E28+G28+I28+K28+M28+O28+Q28+S28</f>
        <v>127</v>
      </c>
      <c r="W28" s="84"/>
      <c r="X28" s="85">
        <f t="shared" si="16"/>
        <v>0.86986301369863017</v>
      </c>
      <c r="Y28" s="128">
        <f t="shared" si="17"/>
        <v>0.94776119402985071</v>
      </c>
      <c r="Z28" s="135">
        <v>0</v>
      </c>
      <c r="AA28" s="86"/>
      <c r="AB28" s="81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  <c r="AM28" s="88"/>
      <c r="AN28" s="88"/>
      <c r="AO28" s="88"/>
      <c r="AP28" s="90"/>
      <c r="AQ28" s="90"/>
      <c r="AR28" s="97">
        <v>0</v>
      </c>
      <c r="AS28" s="91"/>
      <c r="AT28" s="81"/>
      <c r="AU28" s="87"/>
      <c r="AV28" s="77"/>
      <c r="AW28" s="77"/>
      <c r="AX28" s="91"/>
      <c r="AY28" s="81"/>
      <c r="AZ28" s="91">
        <v>1</v>
      </c>
      <c r="BA28" s="81">
        <v>1</v>
      </c>
      <c r="BB28" s="81"/>
      <c r="BC28" s="81"/>
      <c r="BD28" s="77">
        <f t="shared" si="22"/>
        <v>1</v>
      </c>
      <c r="BE28" s="78">
        <f t="shared" si="23"/>
        <v>1</v>
      </c>
      <c r="BF28" s="92"/>
      <c r="BG28" s="93">
        <f t="shared" si="10"/>
        <v>1</v>
      </c>
      <c r="BH28" s="86">
        <f t="shared" si="18"/>
        <v>135</v>
      </c>
      <c r="BI28" s="77">
        <f t="shared" si="19"/>
        <v>128</v>
      </c>
      <c r="BJ28" s="94">
        <f t="shared" si="11"/>
        <v>0.94814814814814818</v>
      </c>
      <c r="BK28" s="94">
        <f t="shared" si="24"/>
        <v>0.87074829931972786</v>
      </c>
      <c r="BL28" s="77">
        <f t="shared" si="20"/>
        <v>0</v>
      </c>
      <c r="BM28" s="77">
        <v>1</v>
      </c>
      <c r="BN28" s="95"/>
    </row>
    <row r="29" spans="1:66" s="3" customFormat="1" ht="24.75" customHeight="1">
      <c r="A29" s="116" t="s">
        <v>48</v>
      </c>
      <c r="B29" s="117">
        <v>2</v>
      </c>
      <c r="C29" s="118">
        <v>71</v>
      </c>
      <c r="D29" s="117">
        <v>28</v>
      </c>
      <c r="E29" s="118">
        <v>20</v>
      </c>
      <c r="F29" s="119">
        <v>19</v>
      </c>
      <c r="G29" s="120">
        <v>19</v>
      </c>
      <c r="H29" s="117"/>
      <c r="I29" s="120"/>
      <c r="J29" s="117">
        <v>27</v>
      </c>
      <c r="K29" s="120">
        <v>26</v>
      </c>
      <c r="L29" s="117">
        <v>6</v>
      </c>
      <c r="M29" s="120">
        <v>6</v>
      </c>
      <c r="N29" s="119"/>
      <c r="O29" s="120"/>
      <c r="P29" s="117">
        <v>0</v>
      </c>
      <c r="Q29" s="120"/>
      <c r="R29" s="119">
        <v>4</v>
      </c>
      <c r="S29" s="120">
        <v>4</v>
      </c>
      <c r="T29" s="119">
        <f t="shared" si="5"/>
        <v>127</v>
      </c>
      <c r="U29" s="121">
        <f t="shared" si="21"/>
        <v>84</v>
      </c>
      <c r="V29" s="120">
        <f t="shared" si="15"/>
        <v>75</v>
      </c>
      <c r="W29" s="122"/>
      <c r="X29" s="123">
        <f t="shared" si="16"/>
        <v>0.65217391304347827</v>
      </c>
      <c r="Y29" s="131">
        <f t="shared" si="17"/>
        <v>0.8928571428571429</v>
      </c>
      <c r="Z29" s="135">
        <v>0</v>
      </c>
      <c r="AA29" s="99"/>
      <c r="AB29" s="81">
        <v>0</v>
      </c>
      <c r="AC29" s="81"/>
      <c r="AD29" s="88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100"/>
      <c r="AQ29" s="100"/>
      <c r="AR29" s="97">
        <v>0</v>
      </c>
      <c r="AS29" s="97"/>
      <c r="AT29" s="81"/>
      <c r="AU29" s="81"/>
      <c r="AV29" s="81"/>
      <c r="AW29" s="81"/>
      <c r="AX29" s="97"/>
      <c r="AY29" s="81">
        <v>1</v>
      </c>
      <c r="AZ29" s="97">
        <v>2</v>
      </c>
      <c r="BA29" s="81">
        <v>2</v>
      </c>
      <c r="BB29" s="81">
        <v>6</v>
      </c>
      <c r="BC29" s="81">
        <v>6</v>
      </c>
      <c r="BD29" s="77">
        <f t="shared" si="22"/>
        <v>8</v>
      </c>
      <c r="BE29" s="78">
        <f t="shared" si="23"/>
        <v>9</v>
      </c>
      <c r="BF29" s="97"/>
      <c r="BG29" s="101">
        <f t="shared" si="10"/>
        <v>1.125</v>
      </c>
      <c r="BH29" s="124">
        <f t="shared" si="18"/>
        <v>92</v>
      </c>
      <c r="BI29" s="119">
        <f t="shared" si="19"/>
        <v>84</v>
      </c>
      <c r="BJ29" s="125">
        <f t="shared" si="11"/>
        <v>0.91304347826086951</v>
      </c>
      <c r="BK29" s="125">
        <f t="shared" si="24"/>
        <v>0.67741935483870963</v>
      </c>
      <c r="BL29" s="119">
        <f t="shared" si="20"/>
        <v>0</v>
      </c>
      <c r="BM29" s="119"/>
      <c r="BN29" s="126">
        <v>12</v>
      </c>
    </row>
    <row r="30" spans="1:66" s="3" customFormat="1" ht="24.75" customHeight="1">
      <c r="A30" s="116" t="s">
        <v>49</v>
      </c>
      <c r="B30" s="117">
        <v>2</v>
      </c>
      <c r="C30" s="118">
        <v>40</v>
      </c>
      <c r="D30" s="117">
        <v>37</v>
      </c>
      <c r="E30" s="118">
        <v>36</v>
      </c>
      <c r="F30" s="119">
        <v>25</v>
      </c>
      <c r="G30" s="120">
        <v>25</v>
      </c>
      <c r="H30" s="117"/>
      <c r="I30" s="120"/>
      <c r="J30" s="117">
        <v>50</v>
      </c>
      <c r="K30" s="120">
        <v>49</v>
      </c>
      <c r="L30" s="117">
        <v>6</v>
      </c>
      <c r="M30" s="120">
        <v>6</v>
      </c>
      <c r="N30" s="119"/>
      <c r="O30" s="120"/>
      <c r="P30" s="117">
        <v>0</v>
      </c>
      <c r="Q30" s="120"/>
      <c r="R30" s="119">
        <v>6</v>
      </c>
      <c r="S30" s="120">
        <v>5</v>
      </c>
      <c r="T30" s="119">
        <f t="shared" si="5"/>
        <v>127</v>
      </c>
      <c r="U30" s="121">
        <f t="shared" si="21"/>
        <v>124</v>
      </c>
      <c r="V30" s="120">
        <f t="shared" si="15"/>
        <v>121</v>
      </c>
      <c r="W30" s="122"/>
      <c r="X30" s="123">
        <f t="shared" si="16"/>
        <v>1.0521739130434782</v>
      </c>
      <c r="Y30" s="131">
        <f t="shared" si="17"/>
        <v>0.97580645161290325</v>
      </c>
      <c r="Z30" s="135">
        <v>0</v>
      </c>
      <c r="AA30" s="99"/>
      <c r="AB30" s="81">
        <v>0</v>
      </c>
      <c r="AC30" s="81"/>
      <c r="AD30" s="88"/>
      <c r="AE30" s="81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100"/>
      <c r="AQ30" s="100"/>
      <c r="AR30" s="97">
        <v>0</v>
      </c>
      <c r="AS30" s="97"/>
      <c r="AT30" s="81"/>
      <c r="AU30" s="81"/>
      <c r="AV30" s="81">
        <v>1</v>
      </c>
      <c r="AW30" s="81">
        <v>1</v>
      </c>
      <c r="AX30" s="97"/>
      <c r="AY30" s="81">
        <v>1</v>
      </c>
      <c r="AZ30" s="97"/>
      <c r="BA30" s="81"/>
      <c r="BB30" s="81">
        <v>2</v>
      </c>
      <c r="BC30" s="81">
        <v>2</v>
      </c>
      <c r="BD30" s="77">
        <f t="shared" si="22"/>
        <v>3</v>
      </c>
      <c r="BE30" s="78">
        <f t="shared" si="23"/>
        <v>4</v>
      </c>
      <c r="BF30" s="97"/>
      <c r="BG30" s="101">
        <f t="shared" si="10"/>
        <v>1.3333333333333333</v>
      </c>
      <c r="BH30" s="124">
        <f t="shared" si="18"/>
        <v>127</v>
      </c>
      <c r="BI30" s="119">
        <f t="shared" si="19"/>
        <v>125</v>
      </c>
      <c r="BJ30" s="125">
        <f t="shared" si="11"/>
        <v>0.98425196850393704</v>
      </c>
      <c r="BK30" s="125">
        <f t="shared" si="24"/>
        <v>1.0504201680672269</v>
      </c>
      <c r="BL30" s="119">
        <f t="shared" si="20"/>
        <v>0</v>
      </c>
      <c r="BM30" s="119"/>
      <c r="BN30" s="126">
        <v>12</v>
      </c>
    </row>
    <row r="31" spans="1:66" s="3" customFormat="1" ht="24.75" customHeight="1">
      <c r="A31" s="116" t="s">
        <v>50</v>
      </c>
      <c r="B31" s="147">
        <v>1</v>
      </c>
      <c r="C31" s="118">
        <v>73</v>
      </c>
      <c r="D31" s="117">
        <v>15</v>
      </c>
      <c r="E31" s="118">
        <v>13</v>
      </c>
      <c r="F31" s="119">
        <v>15</v>
      </c>
      <c r="G31" s="120">
        <v>15</v>
      </c>
      <c r="H31" s="117"/>
      <c r="I31" s="120"/>
      <c r="J31" s="117">
        <v>30</v>
      </c>
      <c r="K31" s="120">
        <v>30</v>
      </c>
      <c r="L31" s="117">
        <v>2</v>
      </c>
      <c r="M31" s="120">
        <v>2</v>
      </c>
      <c r="N31" s="119"/>
      <c r="O31" s="120"/>
      <c r="P31" s="117">
        <v>2</v>
      </c>
      <c r="Q31" s="120">
        <v>2</v>
      </c>
      <c r="R31" s="119">
        <v>4</v>
      </c>
      <c r="S31" s="120">
        <v>4</v>
      </c>
      <c r="T31" s="119">
        <f t="shared" si="5"/>
        <v>126</v>
      </c>
      <c r="U31" s="121">
        <f t="shared" si="21"/>
        <v>68</v>
      </c>
      <c r="V31" s="120">
        <f t="shared" si="15"/>
        <v>66</v>
      </c>
      <c r="W31" s="122"/>
      <c r="X31" s="123">
        <f t="shared" si="16"/>
        <v>0.57391304347826089</v>
      </c>
      <c r="Y31" s="131">
        <f t="shared" si="17"/>
        <v>0.97058823529411764</v>
      </c>
      <c r="Z31" s="135">
        <v>0</v>
      </c>
      <c r="AA31" s="99"/>
      <c r="AB31" s="81">
        <v>0</v>
      </c>
      <c r="AC31" s="81"/>
      <c r="AD31" s="88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100"/>
      <c r="AQ31" s="100"/>
      <c r="AR31" s="97">
        <v>1</v>
      </c>
      <c r="AS31" s="97">
        <v>1</v>
      </c>
      <c r="AT31" s="81"/>
      <c r="AU31" s="81"/>
      <c r="AV31" s="81">
        <v>1</v>
      </c>
      <c r="AW31" s="143">
        <v>1</v>
      </c>
      <c r="AX31" s="97">
        <v>1</v>
      </c>
      <c r="AY31" s="81">
        <v>1</v>
      </c>
      <c r="AZ31" s="97">
        <v>1</v>
      </c>
      <c r="BA31" s="81">
        <v>1</v>
      </c>
      <c r="BB31" s="81">
        <v>3</v>
      </c>
      <c r="BC31" s="81">
        <v>3</v>
      </c>
      <c r="BD31" s="77">
        <f t="shared" si="22"/>
        <v>7</v>
      </c>
      <c r="BE31" s="78">
        <f t="shared" si="23"/>
        <v>7</v>
      </c>
      <c r="BF31" s="97"/>
      <c r="BG31" s="101">
        <f t="shared" si="10"/>
        <v>1</v>
      </c>
      <c r="BH31" s="124">
        <f t="shared" si="18"/>
        <v>75</v>
      </c>
      <c r="BI31" s="119">
        <f t="shared" si="19"/>
        <v>73</v>
      </c>
      <c r="BJ31" s="125">
        <f t="shared" si="11"/>
        <v>0.97333333333333338</v>
      </c>
      <c r="BK31" s="125">
        <f t="shared" si="24"/>
        <v>0.5950413223140496</v>
      </c>
      <c r="BL31" s="119">
        <f t="shared" si="20"/>
        <v>0</v>
      </c>
      <c r="BM31" s="119">
        <v>3</v>
      </c>
      <c r="BN31" s="126">
        <v>11</v>
      </c>
    </row>
    <row r="32" spans="1:66" s="3" customFormat="1" ht="24.75" customHeight="1">
      <c r="A32" s="25" t="s">
        <v>51</v>
      </c>
      <c r="B32" s="73">
        <v>1</v>
      </c>
      <c r="C32" s="107" t="s">
        <v>3</v>
      </c>
      <c r="D32" s="106" t="s">
        <v>3</v>
      </c>
      <c r="E32" s="107" t="s">
        <v>1</v>
      </c>
      <c r="F32" s="106" t="s">
        <v>3</v>
      </c>
      <c r="G32" s="107" t="s">
        <v>3</v>
      </c>
      <c r="H32" s="106" t="s">
        <v>3</v>
      </c>
      <c r="I32" s="107" t="s">
        <v>3</v>
      </c>
      <c r="J32" s="106" t="s">
        <v>3</v>
      </c>
      <c r="K32" s="107" t="s">
        <v>3</v>
      </c>
      <c r="L32" s="107" t="s">
        <v>3</v>
      </c>
      <c r="M32" s="107" t="s">
        <v>3</v>
      </c>
      <c r="N32" s="107" t="s">
        <v>3</v>
      </c>
      <c r="O32" s="107" t="s">
        <v>3</v>
      </c>
      <c r="P32" s="107" t="s">
        <v>3</v>
      </c>
      <c r="Q32" s="107" t="s">
        <v>3</v>
      </c>
      <c r="R32" s="106" t="s">
        <v>3</v>
      </c>
      <c r="S32" s="107" t="s">
        <v>1</v>
      </c>
      <c r="T32" s="108" t="s">
        <v>1</v>
      </c>
      <c r="U32" s="108" t="s">
        <v>1</v>
      </c>
      <c r="V32" s="107" t="s">
        <v>1</v>
      </c>
      <c r="W32" s="106" t="s">
        <v>1</v>
      </c>
      <c r="X32" s="106" t="s">
        <v>1</v>
      </c>
      <c r="Y32" s="132" t="s">
        <v>1</v>
      </c>
      <c r="Z32" s="134"/>
      <c r="AA32" s="86"/>
      <c r="AB32" s="106"/>
      <c r="AC32" s="87"/>
      <c r="AD32" s="88"/>
      <c r="AE32" s="88"/>
      <c r="AF32" s="88"/>
      <c r="AG32" s="88"/>
      <c r="AH32" s="88"/>
      <c r="AI32" s="88"/>
      <c r="AJ32" s="88"/>
      <c r="AK32" s="88"/>
      <c r="AL32" s="89"/>
      <c r="AM32" s="88"/>
      <c r="AN32" s="88"/>
      <c r="AO32" s="88"/>
      <c r="AP32" s="90"/>
      <c r="AQ32" s="90"/>
      <c r="AR32" s="91"/>
      <c r="AS32" s="91"/>
      <c r="AT32" s="81"/>
      <c r="AU32" s="87"/>
      <c r="AV32" s="77"/>
      <c r="AW32" s="109"/>
      <c r="AX32" s="91"/>
      <c r="AY32" s="81"/>
      <c r="AZ32" s="91">
        <v>5</v>
      </c>
      <c r="BA32" s="81">
        <v>5</v>
      </c>
      <c r="BB32" s="81"/>
      <c r="BC32" s="81"/>
      <c r="BD32" s="77">
        <f t="shared" si="22"/>
        <v>5</v>
      </c>
      <c r="BE32" s="78">
        <f t="shared" si="23"/>
        <v>5</v>
      </c>
      <c r="BF32" s="92"/>
      <c r="BG32" s="101">
        <f t="shared" si="10"/>
        <v>1</v>
      </c>
      <c r="BH32" s="86">
        <f>BD32</f>
        <v>5</v>
      </c>
      <c r="BI32" s="77">
        <f>BE32</f>
        <v>5</v>
      </c>
      <c r="BJ32" s="94">
        <f t="shared" si="11"/>
        <v>1</v>
      </c>
      <c r="BK32" s="106" t="s">
        <v>1</v>
      </c>
      <c r="BL32" s="77">
        <f>BF32</f>
        <v>0</v>
      </c>
      <c r="BM32" s="77"/>
      <c r="BN32" s="95"/>
    </row>
    <row r="33" spans="1:66" s="3" customFormat="1" ht="24.75" customHeight="1">
      <c r="A33" s="17" t="s">
        <v>52</v>
      </c>
      <c r="B33" s="73">
        <v>1</v>
      </c>
      <c r="C33" s="74">
        <v>15</v>
      </c>
      <c r="D33" s="75">
        <v>3</v>
      </c>
      <c r="E33" s="76">
        <v>3</v>
      </c>
      <c r="F33" s="77">
        <v>0</v>
      </c>
      <c r="G33" s="78">
        <v>0</v>
      </c>
      <c r="H33" s="79"/>
      <c r="I33" s="78"/>
      <c r="J33" s="79">
        <v>24</v>
      </c>
      <c r="K33" s="78">
        <v>24</v>
      </c>
      <c r="L33" s="73">
        <v>0</v>
      </c>
      <c r="M33" s="78"/>
      <c r="N33" s="77"/>
      <c r="O33" s="78"/>
      <c r="P33" s="73">
        <v>0</v>
      </c>
      <c r="Q33" s="80"/>
      <c r="R33" s="81">
        <v>1</v>
      </c>
      <c r="S33" s="80">
        <v>1</v>
      </c>
      <c r="T33" s="81">
        <f t="shared" si="5"/>
        <v>40</v>
      </c>
      <c r="U33" s="82">
        <f t="shared" si="21"/>
        <v>28</v>
      </c>
      <c r="V33" s="83">
        <f t="shared" si="15"/>
        <v>28</v>
      </c>
      <c r="W33" s="84"/>
      <c r="X33" s="85">
        <f>V33/(T33-W33-BN33)</f>
        <v>0.7</v>
      </c>
      <c r="Y33" s="128">
        <f>V33/(U33-W33)</f>
        <v>1</v>
      </c>
      <c r="Z33" s="134">
        <v>0</v>
      </c>
      <c r="AA33" s="86"/>
      <c r="AB33" s="81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  <c r="AM33" s="88"/>
      <c r="AN33" s="88"/>
      <c r="AO33" s="88"/>
      <c r="AP33" s="90"/>
      <c r="AQ33" s="90"/>
      <c r="AR33" s="91">
        <v>0</v>
      </c>
      <c r="AS33" s="91"/>
      <c r="AT33" s="81"/>
      <c r="AU33" s="87"/>
      <c r="AV33" s="77"/>
      <c r="AW33" s="86">
        <v>1</v>
      </c>
      <c r="AX33" s="91">
        <v>1</v>
      </c>
      <c r="AY33" s="81">
        <v>1</v>
      </c>
      <c r="AZ33" s="91">
        <v>8</v>
      </c>
      <c r="BA33" s="81">
        <v>8</v>
      </c>
      <c r="BB33" s="81"/>
      <c r="BC33" s="81"/>
      <c r="BD33" s="77">
        <f t="shared" si="22"/>
        <v>9</v>
      </c>
      <c r="BE33" s="78">
        <f t="shared" si="23"/>
        <v>10</v>
      </c>
      <c r="BF33" s="92"/>
      <c r="BG33" s="101">
        <f t="shared" si="10"/>
        <v>1.1111111111111112</v>
      </c>
      <c r="BH33" s="86">
        <f>U33+BD33</f>
        <v>37</v>
      </c>
      <c r="BI33" s="77">
        <f>V33+BE33</f>
        <v>38</v>
      </c>
      <c r="BJ33" s="94">
        <f t="shared" si="11"/>
        <v>1.027027027027027</v>
      </c>
      <c r="BK33" s="94">
        <f t="shared" ref="BK33:BK34" si="25">(V33+AU33+AW33+AY33+BA33+BC33)/(T33-W33-BN33+AU33+AW33+AY33+BA33+BC33)</f>
        <v>0.76</v>
      </c>
      <c r="BL33" s="77">
        <f>W33+BF33</f>
        <v>0</v>
      </c>
      <c r="BM33" s="77">
        <v>1</v>
      </c>
      <c r="BN33" s="95"/>
    </row>
    <row r="34" spans="1:66" s="3" customFormat="1" ht="24.75" customHeight="1">
      <c r="A34" s="17" t="s">
        <v>53</v>
      </c>
      <c r="B34" s="73">
        <v>1</v>
      </c>
      <c r="C34" s="74">
        <v>8</v>
      </c>
      <c r="D34" s="75">
        <v>1</v>
      </c>
      <c r="E34" s="76">
        <v>1</v>
      </c>
      <c r="F34" s="77">
        <v>6</v>
      </c>
      <c r="G34" s="78">
        <v>6</v>
      </c>
      <c r="H34" s="79"/>
      <c r="I34" s="78"/>
      <c r="J34" s="79">
        <v>25</v>
      </c>
      <c r="K34" s="78">
        <v>25</v>
      </c>
      <c r="L34" s="73">
        <v>0</v>
      </c>
      <c r="M34" s="78"/>
      <c r="N34" s="77"/>
      <c r="O34" s="78"/>
      <c r="P34" s="73">
        <v>0</v>
      </c>
      <c r="Q34" s="80"/>
      <c r="R34" s="81">
        <v>1</v>
      </c>
      <c r="S34" s="80">
        <v>1</v>
      </c>
      <c r="T34" s="81">
        <f t="shared" si="5"/>
        <v>40</v>
      </c>
      <c r="U34" s="82">
        <f t="shared" si="21"/>
        <v>33</v>
      </c>
      <c r="V34" s="83">
        <f t="shared" si="15"/>
        <v>33</v>
      </c>
      <c r="W34" s="110"/>
      <c r="X34" s="85">
        <f>V34/(T34-W34-BN34)</f>
        <v>0.82499999999999996</v>
      </c>
      <c r="Y34" s="128">
        <f>V34/(U34-W34)</f>
        <v>1</v>
      </c>
      <c r="Z34" s="134">
        <v>0</v>
      </c>
      <c r="AA34" s="86"/>
      <c r="AB34" s="81">
        <v>0</v>
      </c>
      <c r="AC34" s="87"/>
      <c r="AD34" s="88"/>
      <c r="AE34" s="88"/>
      <c r="AF34" s="88"/>
      <c r="AG34" s="88"/>
      <c r="AH34" s="88"/>
      <c r="AI34" s="88"/>
      <c r="AJ34" s="88"/>
      <c r="AK34" s="88"/>
      <c r="AL34" s="89"/>
      <c r="AM34" s="88"/>
      <c r="AN34" s="88"/>
      <c r="AO34" s="88"/>
      <c r="AP34" s="90"/>
      <c r="AQ34" s="90"/>
      <c r="AR34" s="91">
        <v>0</v>
      </c>
      <c r="AS34" s="91"/>
      <c r="AT34" s="81"/>
      <c r="AU34" s="87"/>
      <c r="AV34" s="77"/>
      <c r="AW34" s="77"/>
      <c r="AX34" s="91"/>
      <c r="AY34" s="81"/>
      <c r="AZ34" s="91"/>
      <c r="BA34" s="81"/>
      <c r="BB34" s="81"/>
      <c r="BC34" s="81"/>
      <c r="BD34" s="77">
        <f t="shared" si="22"/>
        <v>0</v>
      </c>
      <c r="BE34" s="78">
        <f t="shared" si="23"/>
        <v>0</v>
      </c>
      <c r="BF34" s="92"/>
      <c r="BG34" s="101">
        <v>0</v>
      </c>
      <c r="BH34" s="86">
        <f>U34+BD34</f>
        <v>33</v>
      </c>
      <c r="BI34" s="77">
        <f>V34+BE34</f>
        <v>33</v>
      </c>
      <c r="BJ34" s="94">
        <f t="shared" si="11"/>
        <v>1</v>
      </c>
      <c r="BK34" s="94">
        <f t="shared" si="25"/>
        <v>0.82499999999999996</v>
      </c>
      <c r="BL34" s="77">
        <f>W34+BF34</f>
        <v>0</v>
      </c>
      <c r="BM34" s="77"/>
      <c r="BN34" s="95"/>
    </row>
    <row r="35" spans="1:66" s="3" customFormat="1" ht="28.5" customHeight="1">
      <c r="A35" s="25" t="s">
        <v>54</v>
      </c>
      <c r="B35" s="144">
        <v>0</v>
      </c>
      <c r="C35" s="107" t="s">
        <v>3</v>
      </c>
      <c r="D35" s="106" t="s">
        <v>3</v>
      </c>
      <c r="E35" s="107" t="s">
        <v>1</v>
      </c>
      <c r="F35" s="106" t="s">
        <v>3</v>
      </c>
      <c r="G35" s="107" t="s">
        <v>3</v>
      </c>
      <c r="H35" s="106" t="s">
        <v>3</v>
      </c>
      <c r="I35" s="107" t="s">
        <v>3</v>
      </c>
      <c r="J35" s="106" t="s">
        <v>3</v>
      </c>
      <c r="K35" s="107" t="s">
        <v>3</v>
      </c>
      <c r="L35" s="106" t="s">
        <v>3</v>
      </c>
      <c r="M35" s="107" t="s">
        <v>3</v>
      </c>
      <c r="N35" s="106" t="s">
        <v>3</v>
      </c>
      <c r="O35" s="107" t="s">
        <v>91</v>
      </c>
      <c r="P35" s="106" t="s">
        <v>3</v>
      </c>
      <c r="Q35" s="107" t="s">
        <v>3</v>
      </c>
      <c r="R35" s="106" t="s">
        <v>3</v>
      </c>
      <c r="S35" s="107" t="s">
        <v>1</v>
      </c>
      <c r="T35" s="108" t="s">
        <v>1</v>
      </c>
      <c r="U35" s="108" t="s">
        <v>1</v>
      </c>
      <c r="V35" s="107" t="s">
        <v>1</v>
      </c>
      <c r="W35" s="106" t="s">
        <v>1</v>
      </c>
      <c r="X35" s="106" t="s">
        <v>1</v>
      </c>
      <c r="Y35" s="132" t="s">
        <v>1</v>
      </c>
      <c r="Z35" s="134"/>
      <c r="AA35" s="86"/>
      <c r="AB35" s="107"/>
      <c r="AC35" s="87"/>
      <c r="AD35" s="88"/>
      <c r="AE35" s="111"/>
      <c r="AF35" s="111"/>
      <c r="AG35" s="111"/>
      <c r="AH35" s="111"/>
      <c r="AI35" s="111"/>
      <c r="AJ35" s="111"/>
      <c r="AK35" s="111"/>
      <c r="AL35" s="112"/>
      <c r="AM35" s="111"/>
      <c r="AN35" s="88"/>
      <c r="AO35" s="88"/>
      <c r="AP35" s="87"/>
      <c r="AQ35" s="87"/>
      <c r="AR35" s="107"/>
      <c r="AS35" s="87"/>
      <c r="AT35" s="81"/>
      <c r="AU35" s="103"/>
      <c r="AV35" s="86"/>
      <c r="AW35" s="77"/>
      <c r="AX35" s="113"/>
      <c r="AY35" s="81"/>
      <c r="AZ35" s="113"/>
      <c r="BA35" s="81"/>
      <c r="BB35" s="81"/>
      <c r="BC35" s="81"/>
      <c r="BD35" s="77">
        <f t="shared" si="22"/>
        <v>0</v>
      </c>
      <c r="BE35" s="78">
        <f t="shared" si="23"/>
        <v>0</v>
      </c>
      <c r="BF35" s="92"/>
      <c r="BG35" s="101" t="s">
        <v>102</v>
      </c>
      <c r="BH35" s="86">
        <f>BD35</f>
        <v>0</v>
      </c>
      <c r="BI35" s="77">
        <f>BE35</f>
        <v>0</v>
      </c>
      <c r="BJ35" s="106" t="s">
        <v>1</v>
      </c>
      <c r="BK35" s="106" t="s">
        <v>1</v>
      </c>
      <c r="BL35" s="77">
        <f>BF35</f>
        <v>0</v>
      </c>
      <c r="BM35" s="77"/>
      <c r="BN35" s="95"/>
    </row>
    <row r="36" spans="1:66" s="3" customFormat="1" ht="24.75" customHeight="1">
      <c r="A36" s="26" t="s">
        <v>55</v>
      </c>
      <c r="B36" s="18">
        <f>SUM(B7:B35)</f>
        <v>42</v>
      </c>
      <c r="C36" s="67">
        <f>SUM(C7:C35)</f>
        <v>1001</v>
      </c>
      <c r="D36" s="18">
        <f t="shared" ref="D36:S36" si="26">SUM(D7:D35)</f>
        <v>574</v>
      </c>
      <c r="E36" s="67">
        <f t="shared" si="26"/>
        <v>522</v>
      </c>
      <c r="F36" s="18">
        <f t="shared" si="26"/>
        <v>314</v>
      </c>
      <c r="G36" s="67">
        <f t="shared" si="26"/>
        <v>310</v>
      </c>
      <c r="H36" s="18">
        <f t="shared" si="26"/>
        <v>0</v>
      </c>
      <c r="I36" s="67">
        <f t="shared" si="26"/>
        <v>0</v>
      </c>
      <c r="J36" s="18">
        <f t="shared" si="26"/>
        <v>872</v>
      </c>
      <c r="K36" s="67">
        <f t="shared" si="26"/>
        <v>854</v>
      </c>
      <c r="L36" s="77">
        <f t="shared" si="26"/>
        <v>96</v>
      </c>
      <c r="M36" s="67">
        <f t="shared" si="26"/>
        <v>96</v>
      </c>
      <c r="N36" s="18">
        <f t="shared" si="26"/>
        <v>0</v>
      </c>
      <c r="O36" s="67">
        <f t="shared" si="26"/>
        <v>0</v>
      </c>
      <c r="P36" s="18">
        <f t="shared" si="26"/>
        <v>33</v>
      </c>
      <c r="Q36" s="67">
        <f t="shared" si="26"/>
        <v>31</v>
      </c>
      <c r="R36" s="18">
        <f>SUM(R7:R35)</f>
        <v>61</v>
      </c>
      <c r="S36" s="67">
        <f t="shared" si="26"/>
        <v>59</v>
      </c>
      <c r="T36" s="138">
        <f t="shared" si="5"/>
        <v>2377</v>
      </c>
      <c r="U36" s="139">
        <f t="shared" si="21"/>
        <v>1950</v>
      </c>
      <c r="V36" s="140">
        <f>SUM(V7:V35)</f>
        <v>1872</v>
      </c>
      <c r="W36" s="141">
        <f>SUM(W7:W35)</f>
        <v>0</v>
      </c>
      <c r="X36" s="146">
        <f>V36/(T36-W36-BN36)</f>
        <v>0.79931682322801023</v>
      </c>
      <c r="Y36" s="133">
        <f>V36/(U36-W36)</f>
        <v>0.96</v>
      </c>
      <c r="Z36" s="137">
        <f>SUM(Z7:Z35)</f>
        <v>1</v>
      </c>
      <c r="AA36" s="24">
        <f t="shared" ref="AA36:BC36" si="27">SUM(AA7:AA35)</f>
        <v>1</v>
      </c>
      <c r="AB36" s="24">
        <f t="shared" si="27"/>
        <v>8</v>
      </c>
      <c r="AC36" s="24">
        <f t="shared" si="27"/>
        <v>8</v>
      </c>
      <c r="AD36" s="24">
        <f t="shared" si="27"/>
        <v>1</v>
      </c>
      <c r="AE36" s="24">
        <f t="shared" si="27"/>
        <v>1</v>
      </c>
      <c r="AF36" s="24">
        <f t="shared" si="27"/>
        <v>0</v>
      </c>
      <c r="AG36" s="148">
        <f t="shared" si="27"/>
        <v>0</v>
      </c>
      <c r="AH36" s="24">
        <f t="shared" si="27"/>
        <v>0</v>
      </c>
      <c r="AI36" s="148">
        <f t="shared" si="27"/>
        <v>0</v>
      </c>
      <c r="AJ36" s="24">
        <f t="shared" si="27"/>
        <v>29</v>
      </c>
      <c r="AK36" s="24">
        <f t="shared" si="27"/>
        <v>24</v>
      </c>
      <c r="AL36" s="24">
        <f t="shared" si="27"/>
        <v>0</v>
      </c>
      <c r="AM36" s="24">
        <f t="shared" si="27"/>
        <v>0</v>
      </c>
      <c r="AN36" s="24">
        <f t="shared" si="27"/>
        <v>0</v>
      </c>
      <c r="AO36" s="24">
        <f t="shared" si="27"/>
        <v>0</v>
      </c>
      <c r="AP36" s="24">
        <f t="shared" si="27"/>
        <v>0</v>
      </c>
      <c r="AQ36" s="24">
        <f t="shared" si="27"/>
        <v>0</v>
      </c>
      <c r="AR36" s="24">
        <f t="shared" si="27"/>
        <v>9</v>
      </c>
      <c r="AS36" s="24">
        <f t="shared" si="27"/>
        <v>9</v>
      </c>
      <c r="AT36" s="24">
        <f t="shared" si="27"/>
        <v>0</v>
      </c>
      <c r="AU36" s="142">
        <f t="shared" si="27"/>
        <v>0</v>
      </c>
      <c r="AV36" s="24">
        <f t="shared" si="27"/>
        <v>5</v>
      </c>
      <c r="AW36" s="142">
        <f t="shared" si="27"/>
        <v>6</v>
      </c>
      <c r="AX36" s="24">
        <f t="shared" si="27"/>
        <v>15</v>
      </c>
      <c r="AY36" s="142">
        <f t="shared" si="27"/>
        <v>18</v>
      </c>
      <c r="AZ36" s="24">
        <f t="shared" si="27"/>
        <v>49</v>
      </c>
      <c r="BA36" s="142">
        <f t="shared" si="27"/>
        <v>51</v>
      </c>
      <c r="BB36" s="148">
        <f t="shared" si="27"/>
        <v>16</v>
      </c>
      <c r="BC36" s="142">
        <f t="shared" si="27"/>
        <v>16</v>
      </c>
      <c r="BD36" s="77">
        <f>Z36+AB36+AD36+AF36+AH36+AJ36+AR36+AT36+AV36+AX36+AZ36+BB36</f>
        <v>133</v>
      </c>
      <c r="BE36" s="78">
        <f>AA36+AC36+AE36+AG36+AI36+AK36+AS36+AU36+AW36+AY36+BA36+BC36</f>
        <v>134</v>
      </c>
      <c r="BF36" s="18">
        <f>SUM(BF7:BF35)</f>
        <v>0</v>
      </c>
      <c r="BG36" s="20">
        <f t="shared" si="10"/>
        <v>1.0075187969924813</v>
      </c>
      <c r="BH36" s="21">
        <f>U36+BD36</f>
        <v>2083</v>
      </c>
      <c r="BI36" s="19">
        <f>V36+BE36</f>
        <v>2006</v>
      </c>
      <c r="BJ36" s="22">
        <f t="shared" si="11"/>
        <v>0.96303408545367264</v>
      </c>
      <c r="BK36" s="149">
        <f>(V36+AU36+AW36+AY36+BA36+BC36)/(T36-W36-BN36+AU36+AW36+AY36+BA36+BC36)</f>
        <v>0.80682285244554053</v>
      </c>
      <c r="BL36" s="18">
        <f>SUM(BL7:BL35)</f>
        <v>0</v>
      </c>
      <c r="BM36" s="18">
        <f>SUM(BM7:BM35)</f>
        <v>34</v>
      </c>
      <c r="BN36" s="127">
        <f>SUM(BN7:BN35)</f>
        <v>35</v>
      </c>
    </row>
    <row r="37" spans="1:66" s="3" customFormat="1" ht="24.75" customHeight="1">
      <c r="A37" s="66" t="s">
        <v>70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64"/>
      <c r="S37" s="64"/>
      <c r="T37" s="61"/>
      <c r="U37" s="62"/>
      <c r="V37" s="44"/>
      <c r="W37" s="55"/>
      <c r="X37" s="44"/>
      <c r="Y37" s="44"/>
      <c r="Z37" s="30"/>
      <c r="AA37" s="32"/>
      <c r="AB37" s="28"/>
      <c r="AC37" s="33"/>
      <c r="AD37" s="34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33"/>
      <c r="AP37" s="35"/>
      <c r="AQ37" s="35"/>
      <c r="AR37" s="36"/>
      <c r="AS37" s="35"/>
      <c r="AT37" s="37"/>
      <c r="AU37" s="38"/>
      <c r="AW37" s="39"/>
      <c r="AX37" s="39"/>
      <c r="AY37" s="39"/>
      <c r="BA37" s="40"/>
      <c r="BB37" s="40"/>
      <c r="BC37" s="40"/>
      <c r="BD37" s="28"/>
      <c r="BE37" s="28"/>
      <c r="BF37" s="41"/>
      <c r="BG37" s="63"/>
      <c r="BH37" s="41"/>
      <c r="BI37" s="41"/>
      <c r="BJ37" s="42"/>
      <c r="BK37" s="42"/>
    </row>
    <row r="38" spans="1:66" s="3" customFormat="1" ht="15">
      <c r="A38" s="43" t="s">
        <v>56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29"/>
      <c r="N38" s="29"/>
      <c r="O38" s="29"/>
      <c r="P38" s="29"/>
      <c r="Q38" s="29"/>
      <c r="R38" s="29"/>
      <c r="S38" s="29"/>
      <c r="T38" s="29"/>
      <c r="U38" s="23"/>
      <c r="V38" s="44"/>
      <c r="W38" s="31"/>
      <c r="X38" s="44"/>
      <c r="Y38" s="44"/>
      <c r="Z38" s="44"/>
      <c r="AA38" s="45"/>
      <c r="AB38" s="29"/>
      <c r="AC38" s="35"/>
      <c r="AD38" s="36"/>
      <c r="AE38" s="35"/>
      <c r="AF38" s="35"/>
      <c r="AG38" s="35"/>
      <c r="AH38" s="35"/>
      <c r="AI38" s="35"/>
      <c r="AJ38" s="35"/>
      <c r="AK38" s="35"/>
      <c r="AL38" s="35"/>
      <c r="AM38" s="35"/>
      <c r="AN38" s="36"/>
      <c r="AO38" s="35"/>
      <c r="AP38" s="35"/>
      <c r="AQ38" s="35"/>
      <c r="AR38" s="36"/>
      <c r="AS38" s="35"/>
      <c r="AT38" s="37"/>
      <c r="AU38" s="38"/>
      <c r="AW38" s="39"/>
      <c r="AX38" s="39"/>
      <c r="AY38" s="39"/>
      <c r="BA38" s="46"/>
      <c r="BB38" s="46"/>
      <c r="BC38" s="46"/>
      <c r="BD38" s="29"/>
      <c r="BE38" s="29"/>
      <c r="BF38" s="41"/>
      <c r="BG38" s="42"/>
      <c r="BH38" s="41"/>
      <c r="BI38" s="41"/>
      <c r="BJ38" s="42"/>
      <c r="BK38" s="42"/>
    </row>
    <row r="39" spans="1:66" s="3" customFormat="1" ht="24.75" customHeight="1">
      <c r="A39" s="65" t="s">
        <v>101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29"/>
      <c r="N39" s="29"/>
      <c r="O39" s="29"/>
      <c r="P39" s="29"/>
      <c r="Q39" s="29"/>
      <c r="R39" s="29"/>
      <c r="S39" s="29"/>
      <c r="T39" s="29"/>
      <c r="U39" s="23"/>
      <c r="V39" s="44"/>
      <c r="W39" s="31"/>
      <c r="X39" s="44"/>
      <c r="Y39" s="44"/>
      <c r="Z39" s="44"/>
      <c r="AA39" s="45"/>
      <c r="AB39" s="29"/>
      <c r="AC39" s="35"/>
      <c r="AD39" s="36"/>
      <c r="AE39" s="35"/>
      <c r="AF39" s="35"/>
      <c r="AG39" s="35"/>
      <c r="AH39" s="35"/>
      <c r="AI39" s="35"/>
      <c r="AJ39" s="35"/>
      <c r="AK39" s="35"/>
      <c r="AL39" s="35"/>
      <c r="AM39" s="35"/>
      <c r="AN39" s="36"/>
      <c r="AO39" s="35"/>
      <c r="AP39" s="35"/>
      <c r="AQ39" s="35"/>
      <c r="AR39" s="36"/>
      <c r="AS39" s="35"/>
      <c r="AT39" s="37"/>
      <c r="AU39" s="38"/>
      <c r="AW39" s="39"/>
      <c r="AX39" s="39"/>
      <c r="AY39" s="39"/>
      <c r="BA39" s="46"/>
      <c r="BB39" s="46"/>
      <c r="BC39" s="46"/>
      <c r="BD39" s="29"/>
      <c r="BE39" s="29"/>
      <c r="BF39" s="41"/>
      <c r="BG39" s="42"/>
      <c r="BH39" s="41"/>
      <c r="BI39" s="41"/>
      <c r="BJ39" s="42"/>
      <c r="BK39" s="42"/>
    </row>
    <row r="40" spans="1:66" ht="21" customHeight="1">
      <c r="A40" s="43" t="s">
        <v>94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X40" s="1"/>
      <c r="Y40" s="1"/>
      <c r="AX40" s="49"/>
      <c r="AZ40" s="51"/>
      <c r="BF40" s="41"/>
      <c r="BG40" s="42"/>
      <c r="BH40" s="41"/>
      <c r="BI40" s="52" t="s">
        <v>0</v>
      </c>
      <c r="BJ40" s="42"/>
      <c r="BK40" s="42"/>
    </row>
    <row r="41" spans="1:66" s="3" customFormat="1" ht="14.25">
      <c r="A41" s="56" t="s">
        <v>57</v>
      </c>
      <c r="B41" s="43"/>
      <c r="C41" s="43"/>
      <c r="D41" s="56"/>
      <c r="E41" s="56"/>
      <c r="F41" s="56"/>
      <c r="G41" s="56"/>
      <c r="H41" s="56"/>
      <c r="I41" s="56"/>
      <c r="J41" s="56"/>
      <c r="K41" s="56"/>
      <c r="L41" s="56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57"/>
      <c r="AB41" s="23"/>
      <c r="AC41" s="57"/>
      <c r="AD41" s="23"/>
      <c r="AE41" s="57"/>
      <c r="AF41" s="57"/>
      <c r="AG41" s="57"/>
      <c r="AH41" s="57"/>
      <c r="AI41" s="57"/>
      <c r="AJ41" s="57"/>
      <c r="AK41" s="57"/>
      <c r="AL41" s="57"/>
      <c r="AM41" s="57"/>
      <c r="AN41" s="23"/>
      <c r="AO41" s="57"/>
      <c r="AP41" s="57"/>
      <c r="AQ41" s="57"/>
      <c r="AR41" s="56"/>
      <c r="AS41" s="57"/>
      <c r="AT41" s="23"/>
      <c r="AU41" s="38"/>
      <c r="AV41" s="23"/>
      <c r="AW41" s="57"/>
      <c r="AX41" s="23"/>
      <c r="AY41" s="57"/>
      <c r="AZ41" s="23"/>
      <c r="BA41" s="57"/>
      <c r="BB41" s="57"/>
      <c r="BC41" s="57"/>
      <c r="BD41" s="23"/>
      <c r="BE41" s="23"/>
      <c r="BF41" s="41"/>
      <c r="BG41" s="42"/>
      <c r="BH41" s="41"/>
      <c r="BJ41" s="42"/>
      <c r="BK41" s="42"/>
    </row>
    <row r="42" spans="1:66" s="3" customFormat="1" ht="14.25">
      <c r="A42" s="56" t="s">
        <v>58</v>
      </c>
      <c r="B42" s="43"/>
      <c r="C42" s="43"/>
      <c r="D42" s="56"/>
      <c r="E42" s="56"/>
      <c r="F42" s="56"/>
      <c r="G42" s="56"/>
      <c r="H42" s="56"/>
      <c r="I42" s="56"/>
      <c r="J42" s="56"/>
      <c r="K42" s="56"/>
      <c r="L42" s="56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57"/>
      <c r="AB42" s="23"/>
      <c r="AC42" s="57"/>
      <c r="AD42" s="23"/>
      <c r="AE42" s="57"/>
      <c r="AF42" s="57"/>
      <c r="AG42" s="57"/>
      <c r="AH42" s="57"/>
      <c r="AI42" s="57"/>
      <c r="AJ42" s="57"/>
      <c r="AK42" s="57"/>
      <c r="AL42" s="57"/>
      <c r="AM42" s="57"/>
      <c r="AN42" s="23"/>
      <c r="AO42" s="57"/>
      <c r="AP42" s="57"/>
      <c r="AQ42" s="57"/>
      <c r="AR42" s="23"/>
      <c r="AS42" s="57"/>
      <c r="AT42" s="23"/>
      <c r="AU42" s="38"/>
      <c r="AV42" s="23"/>
      <c r="AW42" s="57"/>
      <c r="AX42" s="23"/>
      <c r="AY42" s="57"/>
      <c r="AZ42" s="23"/>
      <c r="BA42" s="57"/>
      <c r="BB42" s="57"/>
      <c r="BC42" s="57"/>
      <c r="BD42" s="23"/>
      <c r="BE42" s="23"/>
      <c r="BF42" s="41"/>
      <c r="BG42" s="42"/>
      <c r="BH42" s="41"/>
      <c r="BJ42" s="42"/>
      <c r="BK42" s="42"/>
    </row>
    <row r="43" spans="1:66" s="3" customFormat="1" ht="14.25">
      <c r="A43" s="56" t="s">
        <v>107</v>
      </c>
      <c r="B43" s="43"/>
      <c r="C43" s="43"/>
      <c r="D43" s="56"/>
      <c r="E43" s="56"/>
      <c r="F43" s="56"/>
      <c r="G43" s="56"/>
      <c r="H43" s="56"/>
      <c r="I43" s="56"/>
      <c r="J43" s="56"/>
      <c r="K43" s="56"/>
      <c r="L43" s="56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7"/>
      <c r="AB43" s="23"/>
      <c r="AC43" s="57"/>
      <c r="AD43" s="23"/>
      <c r="AE43" s="58"/>
      <c r="AF43" s="58"/>
      <c r="AG43" s="58"/>
      <c r="AH43" s="58"/>
      <c r="AI43" s="58"/>
      <c r="AJ43" s="58"/>
      <c r="AK43" s="58"/>
      <c r="AL43" s="57"/>
      <c r="AM43" s="57"/>
      <c r="AN43" s="23"/>
      <c r="AO43" s="57"/>
      <c r="AP43" s="57"/>
      <c r="AQ43" s="57"/>
      <c r="AR43" s="23"/>
      <c r="AS43" s="57"/>
      <c r="AT43" s="23"/>
      <c r="AU43" s="38"/>
      <c r="AV43" s="23"/>
      <c r="AW43" s="57"/>
      <c r="AX43" s="23"/>
      <c r="AY43" s="57"/>
      <c r="AZ43" s="23"/>
      <c r="BA43" s="57"/>
      <c r="BB43" s="57"/>
      <c r="BC43" s="57"/>
      <c r="BD43" s="23"/>
      <c r="BE43" s="23"/>
      <c r="BF43" s="41"/>
      <c r="BG43" s="42"/>
      <c r="BH43" s="41"/>
      <c r="BJ43" s="42"/>
      <c r="BK43" s="42"/>
    </row>
    <row r="44" spans="1:66" ht="31.5" customHeight="1">
      <c r="A44" s="53"/>
      <c r="B44" s="54"/>
      <c r="C44" s="54"/>
      <c r="D44" s="53"/>
      <c r="E44" s="53"/>
      <c r="F44" s="53"/>
      <c r="G44" s="53"/>
      <c r="H44" s="53"/>
      <c r="I44" s="53"/>
      <c r="J44" s="53"/>
      <c r="K44" s="53"/>
      <c r="L44" s="53"/>
    </row>
    <row r="45" spans="1:66" ht="31.5" customHeight="1">
      <c r="B45" s="55"/>
      <c r="C45" s="55"/>
    </row>
    <row r="46" spans="1:66" ht="31.5" customHeight="1">
      <c r="B46" s="55"/>
      <c r="C46" s="55"/>
    </row>
    <row r="47" spans="1:66" ht="31.5" customHeight="1">
      <c r="B47" s="55"/>
      <c r="C47" s="55"/>
    </row>
    <row r="126" spans="2:3" ht="31.5" customHeight="1">
      <c r="B126" s="55"/>
      <c r="C126" s="55"/>
    </row>
    <row r="127" spans="2:3" ht="31.5" customHeight="1">
      <c r="B127" s="55"/>
      <c r="C127" s="55"/>
    </row>
    <row r="128" spans="2:3" ht="31.5" customHeight="1">
      <c r="B128" s="55"/>
      <c r="C128" s="55"/>
    </row>
    <row r="129" spans="2:3" ht="31.5" customHeight="1">
      <c r="B129" s="55"/>
      <c r="C129" s="55"/>
    </row>
    <row r="130" spans="2:3" ht="31.5" customHeight="1">
      <c r="B130" s="55"/>
      <c r="C130" s="55"/>
    </row>
    <row r="131" spans="2:3" ht="31.5" customHeight="1">
      <c r="B131" s="55"/>
      <c r="C131" s="55"/>
    </row>
    <row r="132" spans="2:3" ht="31.5" customHeight="1">
      <c r="B132" s="55"/>
      <c r="C132" s="55"/>
    </row>
    <row r="133" spans="2:3" ht="31.5" customHeight="1">
      <c r="B133" s="55"/>
      <c r="C133" s="55"/>
    </row>
    <row r="134" spans="2:3" ht="31.5" customHeight="1">
      <c r="B134" s="55"/>
      <c r="C134" s="55"/>
    </row>
    <row r="135" spans="2:3" ht="31.5" customHeight="1">
      <c r="B135" s="55"/>
      <c r="C135" s="55"/>
    </row>
    <row r="136" spans="2:3" ht="31.5" customHeight="1">
      <c r="B136" s="55"/>
      <c r="C136" s="55"/>
    </row>
    <row r="137" spans="2:3" ht="31.5" customHeight="1">
      <c r="B137" s="55"/>
      <c r="C137" s="55"/>
    </row>
    <row r="138" spans="2:3" ht="31.5" customHeight="1">
      <c r="B138" s="55"/>
      <c r="C138" s="55"/>
    </row>
    <row r="139" spans="2:3" ht="31.5" customHeight="1">
      <c r="B139" s="55"/>
      <c r="C139" s="55"/>
    </row>
    <row r="140" spans="2:3" ht="31.5" customHeight="1">
      <c r="B140" s="55"/>
      <c r="C140" s="55"/>
    </row>
    <row r="141" spans="2:3" ht="31.5" customHeight="1">
      <c r="B141" s="55"/>
      <c r="C141" s="55"/>
    </row>
  </sheetData>
  <protectedRanges>
    <protectedRange sqref="BN9:BN35" name="範圍3"/>
    <protectedRange sqref="BF7:BF35 Z33:BC34 Z32:AA32 AC32:BC32 Z35:AA35 AC35:AQ35 AS35:BC35 Z7:BC15 Z18:BC31 AF16:BC17" name="範圍2"/>
    <protectedRange sqref="D7:T15 D18:T31 T36 D33:T34" name="範圍4"/>
    <protectedRange sqref="W7:W15 W18:W31 W33:W34" name="範圍5"/>
    <protectedRange sqref="BM9:BM35" name="範圍3_1"/>
  </protectedRanges>
  <mergeCells count="57">
    <mergeCell ref="AD4:AE4"/>
    <mergeCell ref="Z4:AA4"/>
    <mergeCell ref="AN3:AO3"/>
    <mergeCell ref="U2:U5"/>
    <mergeCell ref="V2:V5"/>
    <mergeCell ref="W2:W5"/>
    <mergeCell ref="Z2:BG2"/>
    <mergeCell ref="BB3:BC4"/>
    <mergeCell ref="AV4:BA4"/>
    <mergeCell ref="A1:BM1"/>
    <mergeCell ref="BH2:BH6"/>
    <mergeCell ref="BI2:BI6"/>
    <mergeCell ref="BJ2:BJ6"/>
    <mergeCell ref="BM2:BM6"/>
    <mergeCell ref="BL2:BL6"/>
    <mergeCell ref="B2:B6"/>
    <mergeCell ref="AB4:AC4"/>
    <mergeCell ref="AR3:AS4"/>
    <mergeCell ref="AT3:AU4"/>
    <mergeCell ref="AL3:AM3"/>
    <mergeCell ref="AL4:AM4"/>
    <mergeCell ref="Y2:Y6"/>
    <mergeCell ref="AJ4:AK4"/>
    <mergeCell ref="F3:K3"/>
    <mergeCell ref="P4:Q4"/>
    <mergeCell ref="BN2:BN6"/>
    <mergeCell ref="Z3:AE3"/>
    <mergeCell ref="AF3:AI3"/>
    <mergeCell ref="AF4:AG4"/>
    <mergeCell ref="AH4:AI4"/>
    <mergeCell ref="BK2:BK6"/>
    <mergeCell ref="BD3:BD6"/>
    <mergeCell ref="BE3:BE6"/>
    <mergeCell ref="BF3:BF6"/>
    <mergeCell ref="BG3:BG6"/>
    <mergeCell ref="AP3:AQ3"/>
    <mergeCell ref="AP4:AQ4"/>
    <mergeCell ref="AV3:AW3"/>
    <mergeCell ref="AX3:AY3"/>
    <mergeCell ref="AZ3:BA3"/>
    <mergeCell ref="AN4:AO4"/>
    <mergeCell ref="A2:A6"/>
    <mergeCell ref="AJ3:AK3"/>
    <mergeCell ref="H4:I4"/>
    <mergeCell ref="J4:K4"/>
    <mergeCell ref="P3:Q3"/>
    <mergeCell ref="N4:O4"/>
    <mergeCell ref="L3:O3"/>
    <mergeCell ref="R3:S3"/>
    <mergeCell ref="R4:S4"/>
    <mergeCell ref="X2:X6"/>
    <mergeCell ref="T6:W6"/>
    <mergeCell ref="T2:T5"/>
    <mergeCell ref="C3:E4"/>
    <mergeCell ref="C2:S2"/>
    <mergeCell ref="L4:M4"/>
    <mergeCell ref="F4:G4"/>
  </mergeCells>
  <phoneticPr fontId="6" type="noConversion"/>
  <printOptions horizontalCentered="1"/>
  <pageMargins left="0" right="0" top="0.55118110236220474" bottom="0.19685039370078741" header="0.19685039370078741" footer="0.19685039370078741"/>
  <pageSetup paperSize="8" scale="79" orientation="landscape" horizontalDpi="300" verticalDpi="300" copies="2" r:id="rId1"/>
  <headerFooter alignWithMargins="0">
    <oddFooter>&amp;CAR-112-103A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統計大表</vt:lpstr>
      <vt:lpstr>統計大表!Print_Area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LUNG</dc:creator>
  <cp:lastModifiedBy>hsguo</cp:lastModifiedBy>
  <cp:lastPrinted>2023-10-12T02:15:55Z</cp:lastPrinted>
  <dcterms:created xsi:type="dcterms:W3CDTF">2010-09-10T06:20:33Z</dcterms:created>
  <dcterms:modified xsi:type="dcterms:W3CDTF">2023-10-18T03:49:14Z</dcterms:modified>
</cp:coreProperties>
</file>