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0.128.8.190\30綜合業務組\000-105大一新生統計大表\"/>
    </mc:Choice>
  </mc:AlternateContent>
  <bookViews>
    <workbookView xWindow="0" yWindow="0" windowWidth="25200" windowHeight="11940"/>
  </bookViews>
  <sheets>
    <sheet name="統計大表" sheetId="6" r:id="rId1"/>
  </sheets>
  <calcPr calcId="152511"/>
</workbook>
</file>

<file path=xl/calcChain.xml><?xml version="1.0" encoding="utf-8"?>
<calcChain xmlns="http://schemas.openxmlformats.org/spreadsheetml/2006/main">
  <c r="R33" i="6" l="1"/>
  <c r="AM33" i="6" l="1"/>
  <c r="AN33" i="6"/>
  <c r="AQ26" i="6"/>
  <c r="AS8" i="6" l="1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4" i="6"/>
  <c r="AS25" i="6"/>
  <c r="AS27" i="6"/>
  <c r="AS28" i="6"/>
  <c r="AS29" i="6"/>
  <c r="AS30" i="6"/>
  <c r="AS31" i="6"/>
  <c r="AS32" i="6"/>
  <c r="AS7" i="6"/>
  <c r="AP8" i="6" l="1"/>
  <c r="AP9" i="6"/>
  <c r="AP10" i="6"/>
  <c r="AP11" i="6"/>
  <c r="AP12" i="6"/>
  <c r="AP13" i="6"/>
  <c r="AP15" i="6"/>
  <c r="AP16" i="6"/>
  <c r="AP17" i="6"/>
  <c r="AP18" i="6"/>
  <c r="AP19" i="6"/>
  <c r="AP20" i="6"/>
  <c r="AP21" i="6"/>
  <c r="AP22" i="6"/>
  <c r="AP24" i="6"/>
  <c r="AP25" i="6"/>
  <c r="AP26" i="6"/>
  <c r="AP27" i="6"/>
  <c r="AP28" i="6"/>
  <c r="AP29" i="6"/>
  <c r="AP30" i="6"/>
  <c r="AP31" i="6"/>
  <c r="AP7" i="6"/>
  <c r="AN26" i="6" l="1"/>
  <c r="AO33" i="6" l="1"/>
  <c r="AM26" i="6"/>
  <c r="AM7" i="6"/>
  <c r="AM8" i="6"/>
  <c r="AM9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27" i="6"/>
  <c r="AM28" i="6"/>
  <c r="AM29" i="6"/>
  <c r="AM30" i="6"/>
  <c r="AM31" i="6"/>
  <c r="AM32" i="6"/>
  <c r="AP33" i="6" l="1"/>
  <c r="AP23" i="6"/>
  <c r="AT32" i="6"/>
  <c r="AT33" i="6"/>
  <c r="AH33" i="6"/>
  <c r="AJ33" i="6"/>
  <c r="AL33" i="6" l="1"/>
  <c r="AI33" i="6" l="1"/>
  <c r="AU33" i="6" l="1"/>
  <c r="AK33" i="6" l="1"/>
  <c r="AE33" i="6"/>
  <c r="AC33" i="6"/>
  <c r="AA33" i="6"/>
  <c r="K33" i="6"/>
  <c r="I33" i="6"/>
  <c r="G33" i="6"/>
  <c r="R7" i="6" l="1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AR26" i="6" s="1"/>
  <c r="AS26" i="6" s="1"/>
  <c r="R27" i="6"/>
  <c r="R28" i="6"/>
  <c r="R29" i="6"/>
  <c r="R30" i="6"/>
  <c r="R31" i="6"/>
  <c r="R32" i="6"/>
  <c r="AT8" i="6" l="1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7" i="6"/>
  <c r="AT28" i="6"/>
  <c r="AT29" i="6"/>
  <c r="AT30" i="6"/>
  <c r="AT31" i="6"/>
  <c r="AT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7" i="6"/>
  <c r="AN28" i="6"/>
  <c r="AN29" i="6"/>
  <c r="AN30" i="6"/>
  <c r="AN31" i="6"/>
  <c r="AN32" i="6"/>
  <c r="AN7" i="6"/>
  <c r="AR7" i="6" s="1"/>
  <c r="AD33" i="6"/>
  <c r="AF33" i="6"/>
  <c r="AB33" i="6"/>
  <c r="Z33" i="6"/>
  <c r="X33" i="6"/>
  <c r="V33" i="6"/>
  <c r="P33" i="6"/>
  <c r="N33" i="6"/>
  <c r="L33" i="6"/>
  <c r="J33" i="6"/>
  <c r="H33" i="6"/>
  <c r="F33" i="6"/>
  <c r="D33" i="6"/>
  <c r="Q7" i="6" l="1"/>
  <c r="T7" i="6" l="1"/>
  <c r="AQ7" i="6"/>
  <c r="Q8" i="6" l="1"/>
  <c r="Q9" i="6"/>
  <c r="Q10" i="6"/>
  <c r="Q11" i="6"/>
  <c r="Q12" i="6"/>
  <c r="Q13" i="6"/>
  <c r="AQ13" i="6" s="1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T31" i="6" s="1"/>
  <c r="Q32" i="6"/>
  <c r="Y33" i="6"/>
  <c r="AQ25" i="6" l="1"/>
  <c r="T25" i="6"/>
  <c r="AQ17" i="6"/>
  <c r="T17" i="6"/>
  <c r="AQ9" i="6"/>
  <c r="T9" i="6"/>
  <c r="AQ32" i="6"/>
  <c r="T32" i="6"/>
  <c r="AQ28" i="6"/>
  <c r="T28" i="6"/>
  <c r="AQ24" i="6"/>
  <c r="T24" i="6"/>
  <c r="AQ20" i="6"/>
  <c r="T20" i="6"/>
  <c r="AQ16" i="6"/>
  <c r="T16" i="6"/>
  <c r="T12" i="6"/>
  <c r="AQ12" i="6"/>
  <c r="AQ8" i="6"/>
  <c r="T8" i="6"/>
  <c r="AQ31" i="6"/>
  <c r="AQ27" i="6"/>
  <c r="T27" i="6"/>
  <c r="AQ23" i="6"/>
  <c r="AS23" i="6" s="1"/>
  <c r="T23" i="6"/>
  <c r="AQ19" i="6"/>
  <c r="T19" i="6"/>
  <c r="AQ15" i="6"/>
  <c r="T15" i="6"/>
  <c r="AQ11" i="6"/>
  <c r="T11" i="6"/>
  <c r="T13" i="6"/>
  <c r="AQ29" i="6"/>
  <c r="T29" i="6"/>
  <c r="AQ21" i="6"/>
  <c r="T21" i="6"/>
  <c r="AQ30" i="6"/>
  <c r="T30" i="6"/>
  <c r="T26" i="6"/>
  <c r="AQ22" i="6"/>
  <c r="T22" i="6"/>
  <c r="AQ18" i="6"/>
  <c r="T18" i="6"/>
  <c r="T14" i="6"/>
  <c r="AQ14" i="6"/>
  <c r="AQ10" i="6"/>
  <c r="T10" i="6"/>
  <c r="U33" i="6"/>
  <c r="E33" i="6" l="1"/>
  <c r="O33" i="6" l="1"/>
  <c r="B33" i="6" l="1"/>
  <c r="AR13" i="6" l="1"/>
  <c r="AR24" i="6" l="1"/>
  <c r="AR12" i="6"/>
  <c r="AR28" i="6"/>
  <c r="AR25" i="6"/>
  <c r="AR17" i="6"/>
  <c r="AR9" i="6"/>
  <c r="AR32" i="6"/>
  <c r="AR20" i="6"/>
  <c r="AR8" i="6"/>
  <c r="AR27" i="6"/>
  <c r="AR19" i="6"/>
  <c r="AR11" i="6"/>
  <c r="AR31" i="6"/>
  <c r="AR16" i="6"/>
  <c r="AR30" i="6"/>
  <c r="AR23" i="6"/>
  <c r="AR15" i="6"/>
  <c r="AR29" i="6"/>
  <c r="AR18" i="6"/>
  <c r="AR14" i="6"/>
  <c r="AR10" i="6"/>
  <c r="AR21" i="6"/>
  <c r="AR22" i="6"/>
  <c r="AR33" i="6"/>
  <c r="C33" i="6" l="1"/>
  <c r="M33" i="6"/>
  <c r="Q33" i="6" l="1"/>
  <c r="W33" i="6"/>
  <c r="AQ33" i="6" l="1"/>
  <c r="AS33" i="6" s="1"/>
  <c r="T33" i="6"/>
</calcChain>
</file>

<file path=xl/sharedStrings.xml><?xml version="1.0" encoding="utf-8"?>
<sst xmlns="http://schemas.openxmlformats.org/spreadsheetml/2006/main" count="138" uniqueCount="75">
  <si>
    <t xml:space="preserve"> </t>
    <phoneticPr fontId="4" type="noConversion"/>
  </si>
  <si>
    <t>總計</t>
    <phoneticPr fontId="4" type="noConversion"/>
  </si>
  <si>
    <t>軍人加分</t>
    <phoneticPr fontId="4" type="noConversion"/>
  </si>
  <si>
    <t>學系（組﹚</t>
    <phoneticPr fontId="4" type="noConversion"/>
  </si>
  <si>
    <t>班數</t>
    <phoneticPr fontId="4" type="noConversion"/>
  </si>
  <si>
    <t>註冊率%</t>
    <phoneticPr fontId="4" type="noConversion"/>
  </si>
  <si>
    <t>總註冊率%</t>
    <phoneticPr fontId="4" type="noConversion"/>
  </si>
  <si>
    <t>本學年休學人數</t>
    <phoneticPr fontId="4" type="noConversion"/>
  </si>
  <si>
    <t>考試分發</t>
    <phoneticPr fontId="4" type="noConversion"/>
  </si>
  <si>
    <t>甄選入學</t>
    <phoneticPr fontId="4" type="noConversion"/>
  </si>
  <si>
    <t>四技二專</t>
    <phoneticPr fontId="4" type="noConversion"/>
  </si>
  <si>
    <t>運動績優</t>
    <phoneticPr fontId="4" type="noConversion"/>
  </si>
  <si>
    <t>原住民考生</t>
    <phoneticPr fontId="4" type="noConversion"/>
  </si>
  <si>
    <t>僑生分發</t>
    <phoneticPr fontId="4" type="noConversion"/>
  </si>
  <si>
    <t>個人申請</t>
    <phoneticPr fontId="4" type="noConversion"/>
  </si>
  <si>
    <t>單招</t>
    <phoneticPr fontId="4" type="noConversion"/>
  </si>
  <si>
    <t>註冊</t>
    <phoneticPr fontId="4" type="noConversion"/>
  </si>
  <si>
    <t>應註冊</t>
    <phoneticPr fontId="4" type="noConversion"/>
  </si>
  <si>
    <t>人數</t>
    <phoneticPr fontId="4" type="noConversion"/>
  </si>
  <si>
    <t>日本語文學系</t>
    <phoneticPr fontId="4" type="noConversion"/>
  </si>
  <si>
    <t>社工系</t>
    <phoneticPr fontId="4" type="noConversion"/>
  </si>
  <si>
    <t>台灣文學系</t>
    <phoneticPr fontId="4" type="noConversion"/>
  </si>
  <si>
    <t>法律學系</t>
    <phoneticPr fontId="4" type="noConversion"/>
  </si>
  <si>
    <t>大眾傳播學系</t>
    <phoneticPr fontId="4" type="noConversion"/>
  </si>
  <si>
    <t>財數系-計算組</t>
    <phoneticPr fontId="4" type="noConversion"/>
  </si>
  <si>
    <t>財數系-財工組</t>
    <phoneticPr fontId="4" type="noConversion"/>
  </si>
  <si>
    <t>應用化學系</t>
    <phoneticPr fontId="4" type="noConversion"/>
  </si>
  <si>
    <t>食營系-營養組</t>
    <phoneticPr fontId="4" type="noConversion"/>
  </si>
  <si>
    <t>食營系-食品組</t>
    <phoneticPr fontId="4" type="noConversion"/>
  </si>
  <si>
    <t>企業管理學系</t>
    <phoneticPr fontId="4" type="noConversion"/>
  </si>
  <si>
    <t>國際企業學系</t>
    <phoneticPr fontId="4" type="noConversion"/>
  </si>
  <si>
    <t>會計學系</t>
    <phoneticPr fontId="4" type="noConversion"/>
  </si>
  <si>
    <t>財務金融學系</t>
    <phoneticPr fontId="4" type="noConversion"/>
  </si>
  <si>
    <t>資訊管理學系</t>
    <phoneticPr fontId="4" type="noConversion"/>
  </si>
  <si>
    <t>資訊工程學系</t>
    <phoneticPr fontId="4" type="noConversion"/>
  </si>
  <si>
    <t>資訊傳播工程學系</t>
    <phoneticPr fontId="4" type="noConversion"/>
  </si>
  <si>
    <t>繁星推薦</t>
    <phoneticPr fontId="4" type="noConversion"/>
  </si>
  <si>
    <t>應註冊</t>
    <phoneticPr fontId="4" type="noConversion"/>
  </si>
  <si>
    <t>化粧品科學系</t>
    <phoneticPr fontId="4" type="noConversion"/>
  </si>
  <si>
    <t>西班牙語文學系</t>
    <phoneticPr fontId="4" type="noConversion"/>
  </si>
  <si>
    <t>觀光事業學系</t>
    <phoneticPr fontId="4" type="noConversion"/>
  </si>
  <si>
    <t>生態人文學系</t>
    <phoneticPr fontId="4" type="noConversion"/>
  </si>
  <si>
    <t>陸生外加</t>
    <phoneticPr fontId="4" type="noConversion"/>
  </si>
  <si>
    <t>身心障礙</t>
    <phoneticPr fontId="6" type="noConversion"/>
  </si>
  <si>
    <t>考試分發</t>
    <phoneticPr fontId="4" type="noConversion"/>
  </si>
  <si>
    <t>應註冊人數</t>
    <phoneticPr fontId="4" type="noConversion"/>
  </si>
  <si>
    <t>本學年保留學籍人數</t>
    <phoneticPr fontId="4" type="noConversion"/>
  </si>
  <si>
    <t>繁星推薦</t>
    <phoneticPr fontId="6" type="noConversion"/>
  </si>
  <si>
    <t>類繁星</t>
    <phoneticPr fontId="4" type="noConversion"/>
  </si>
  <si>
    <t>應註冊</t>
    <phoneticPr fontId="4" type="noConversion"/>
  </si>
  <si>
    <t>甄選入學</t>
    <phoneticPr fontId="4" type="noConversion"/>
  </si>
  <si>
    <t>註冊</t>
    <phoneticPr fontId="4" type="noConversion"/>
  </si>
  <si>
    <t>寰宇管理學位學程</t>
    <phoneticPr fontId="6" type="noConversion"/>
  </si>
  <si>
    <t xml:space="preserve">  僑生
申請入學</t>
    <phoneticPr fontId="4" type="noConversion"/>
  </si>
  <si>
    <t>外籍生
申請入學</t>
    <phoneticPr fontId="4" type="noConversion"/>
  </si>
  <si>
    <t>*本學年度休學者，計入本表註冊人數；辦理保留學籍者，未計入本表註冊人數。</t>
    <phoneticPr fontId="4" type="noConversion"/>
  </si>
  <si>
    <t>寰宇外語教育學位學程</t>
    <phoneticPr fontId="4" type="noConversion"/>
  </si>
  <si>
    <t>應註冊人數</t>
    <phoneticPr fontId="4" type="noConversion"/>
  </si>
  <si>
    <t>製表單位:綜合業務組</t>
    <phoneticPr fontId="6" type="noConversion"/>
  </si>
  <si>
    <t>製表人:魏鈺紹</t>
    <phoneticPr fontId="6" type="noConversion"/>
  </si>
  <si>
    <t>統計資訊學系</t>
    <phoneticPr fontId="4" type="noConversion"/>
  </si>
  <si>
    <t>保留學籍</t>
    <phoneticPr fontId="6" type="noConversion"/>
  </si>
  <si>
    <r>
      <t>靜宜大學</t>
    </r>
    <r>
      <rPr>
        <b/>
        <sz val="16"/>
        <rFont val="Arial CE"/>
        <family val="2"/>
        <charset val="238"/>
      </rPr>
      <t xml:space="preserve"> 105</t>
    </r>
    <r>
      <rPr>
        <b/>
        <sz val="16"/>
        <rFont val="標楷體"/>
        <family val="4"/>
        <charset val="136"/>
      </rPr>
      <t>學年度學士班新生註冊人數統計表</t>
    </r>
    <r>
      <rPr>
        <b/>
        <sz val="16"/>
        <rFont val="Arial CE"/>
        <family val="2"/>
        <charset val="238"/>
      </rPr>
      <t xml:space="preserve">  </t>
    </r>
    <phoneticPr fontId="4" type="noConversion"/>
  </si>
  <si>
    <r>
      <t>名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額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內</t>
    </r>
    <phoneticPr fontId="4" type="noConversion"/>
  </si>
  <si>
    <r>
      <t>註冊</t>
    </r>
    <r>
      <rPr>
        <b/>
        <sz val="9"/>
        <rFont val="Times New Roman"/>
        <family val="1"/>
      </rPr>
      <t xml:space="preserve">   </t>
    </r>
    <r>
      <rPr>
        <b/>
        <sz val="9"/>
        <rFont val="標楷體"/>
        <family val="4"/>
        <charset val="136"/>
      </rPr>
      <t>人數</t>
    </r>
    <phoneticPr fontId="4" type="noConversion"/>
  </si>
  <si>
    <r>
      <t>名</t>
    </r>
    <r>
      <rPr>
        <b/>
        <sz val="9"/>
        <rFont val="Arial CE"/>
        <family val="2"/>
        <charset val="238"/>
      </rPr>
      <t xml:space="preserve">     </t>
    </r>
    <r>
      <rPr>
        <b/>
        <sz val="9"/>
        <rFont val="標楷體"/>
        <family val="4"/>
        <charset val="136"/>
      </rPr>
      <t>額</t>
    </r>
    <r>
      <rPr>
        <b/>
        <sz val="9"/>
        <rFont val="Arial CE"/>
        <family val="2"/>
        <charset val="238"/>
      </rPr>
      <t xml:space="preserve">     </t>
    </r>
    <r>
      <rPr>
        <b/>
        <sz val="9"/>
        <rFont val="標楷體"/>
        <family val="4"/>
        <charset val="136"/>
      </rPr>
      <t>外</t>
    </r>
    <phoneticPr fontId="4" type="noConversion"/>
  </si>
  <si>
    <r>
      <t>註冊</t>
    </r>
    <r>
      <rPr>
        <b/>
        <sz val="10"/>
        <rFont val="Times New Roman"/>
        <family val="1"/>
      </rPr>
      <t xml:space="preserve">   </t>
    </r>
    <r>
      <rPr>
        <b/>
        <sz val="10"/>
        <rFont val="標楷體"/>
        <family val="4"/>
        <charset val="136"/>
      </rPr>
      <t>人數</t>
    </r>
    <phoneticPr fontId="4" type="noConversion"/>
  </si>
  <si>
    <r>
      <t>應註冊總人數</t>
    </r>
    <r>
      <rPr>
        <b/>
        <sz val="10"/>
        <rFont val="Arial CE"/>
        <family val="2"/>
        <charset val="238"/>
      </rPr>
      <t xml:space="preserve">   </t>
    </r>
    <phoneticPr fontId="4" type="noConversion"/>
  </si>
  <si>
    <r>
      <t>註冊</t>
    </r>
    <r>
      <rPr>
        <b/>
        <sz val="10"/>
        <rFont val="Arial CE"/>
        <family val="2"/>
        <charset val="238"/>
      </rPr>
      <t xml:space="preserve">        </t>
    </r>
    <r>
      <rPr>
        <b/>
        <sz val="10"/>
        <rFont val="標楷體"/>
        <family val="4"/>
        <charset val="136"/>
      </rPr>
      <t>總人數</t>
    </r>
    <phoneticPr fontId="4" type="noConversion"/>
  </si>
  <si>
    <r>
      <t>英國語文學系</t>
    </r>
    <r>
      <rPr>
        <sz val="10"/>
        <rFont val="Arial CE"/>
        <family val="2"/>
        <charset val="238"/>
      </rPr>
      <t xml:space="preserve"> </t>
    </r>
    <phoneticPr fontId="4" type="noConversion"/>
  </si>
  <si>
    <r>
      <t>中國文學系</t>
    </r>
    <r>
      <rPr>
        <sz val="10"/>
        <rFont val="Arial CE"/>
        <family val="2"/>
        <charset val="238"/>
      </rPr>
      <t xml:space="preserve">     </t>
    </r>
    <phoneticPr fontId="4" type="noConversion"/>
  </si>
  <si>
    <t>特殊選才</t>
    <phoneticPr fontId="6" type="noConversion"/>
  </si>
  <si>
    <t xml:space="preserve">   AR-105-103A</t>
    <phoneticPr fontId="4" type="noConversion"/>
  </si>
  <si>
    <t>*另列本學年度辦理保留學籍及105/10/15日前休學人數於最右兩欄，以供參考。</t>
    <phoneticPr fontId="4" type="noConversion"/>
  </si>
  <si>
    <t>製表日:105/10/15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</si>
</sst>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1"/>
      <name val="Arial CE"/>
      <family val="2"/>
      <charset val="238"/>
    </font>
    <font>
      <b/>
      <sz val="16"/>
      <name val="標楷體"/>
      <family val="4"/>
      <charset val="136"/>
    </font>
    <font>
      <b/>
      <sz val="16"/>
      <name val="Arial CE"/>
      <family val="2"/>
      <charset val="238"/>
    </font>
    <font>
      <b/>
      <sz val="9"/>
      <name val="標楷體"/>
      <family val="4"/>
      <charset val="136"/>
    </font>
    <font>
      <b/>
      <sz val="9"/>
      <name val="Times New Roman"/>
      <family val="1"/>
    </font>
    <font>
      <sz val="12"/>
      <name val="新細明體"/>
      <family val="1"/>
      <charset val="136"/>
      <scheme val="minor"/>
    </font>
    <font>
      <b/>
      <sz val="9"/>
      <name val="Arial CE"/>
      <family val="2"/>
      <charset val="238"/>
    </font>
    <font>
      <b/>
      <sz val="10"/>
      <name val="標楷體"/>
      <family val="4"/>
      <charset val="136"/>
    </font>
    <font>
      <b/>
      <sz val="10"/>
      <name val="Times New Roman"/>
      <family val="1"/>
    </font>
    <font>
      <b/>
      <sz val="10"/>
      <name val="Arial CE"/>
      <family val="2"/>
      <charset val="238"/>
    </font>
    <font>
      <b/>
      <sz val="9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9"/>
      <name val="新細明體"/>
      <family val="1"/>
      <charset val="136"/>
      <scheme val="minor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細明體"/>
      <family val="3"/>
      <charset val="136"/>
    </font>
    <font>
      <b/>
      <sz val="11"/>
      <name val="細明體"/>
      <family val="3"/>
      <charset val="136"/>
    </font>
    <font>
      <b/>
      <sz val="10"/>
      <name val="新細明體"/>
      <family val="1"/>
      <charset val="136"/>
    </font>
    <font>
      <b/>
      <sz val="10"/>
      <name val="Arial CE"/>
    </font>
    <font>
      <sz val="10"/>
      <name val="新細明體"/>
      <family val="1"/>
      <charset val="136"/>
    </font>
    <font>
      <b/>
      <sz val="10"/>
      <name val="Arial Unicode MS"/>
      <family val="2"/>
      <charset val="136"/>
    </font>
    <font>
      <sz val="10"/>
      <name val="細明體"/>
      <family val="3"/>
      <charset val="136"/>
    </font>
    <font>
      <b/>
      <sz val="12"/>
      <name val="新細明體"/>
      <family val="1"/>
      <charset val="136"/>
    </font>
    <font>
      <sz val="18"/>
      <name val="Times New Roman"/>
      <family val="1"/>
    </font>
    <font>
      <sz val="9"/>
      <name val="細明體"/>
      <family val="3"/>
      <charset val="136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50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/>
    <xf numFmtId="0" fontId="12" fillId="20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5" fillId="22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9" fillId="23" borderId="2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22" applyNumberFormat="0" applyAlignment="0" applyProtection="0">
      <alignment vertical="center"/>
    </xf>
    <xf numFmtId="0" fontId="23" fillId="22" borderId="28" applyNumberFormat="0" applyAlignment="0" applyProtection="0">
      <alignment vertical="center"/>
    </xf>
    <xf numFmtId="0" fontId="24" fillId="31" borderId="29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7" fillId="0" borderId="0" xfId="19" applyFont="1" applyBorder="1"/>
    <xf numFmtId="0" fontId="8" fillId="0" borderId="0" xfId="19" applyFont="1"/>
    <xf numFmtId="0" fontId="7" fillId="0" borderId="0" xfId="19" applyFont="1" applyAlignment="1">
      <alignment vertical="center"/>
    </xf>
    <xf numFmtId="0" fontId="7" fillId="0" borderId="0" xfId="19" applyFont="1"/>
    <xf numFmtId="0" fontId="7" fillId="0" borderId="0" xfId="19" applyFont="1" applyBorder="1" applyAlignment="1">
      <alignment vertical="center"/>
    </xf>
    <xf numFmtId="0" fontId="7" fillId="0" borderId="0" xfId="19" applyFont="1" applyFill="1" applyAlignment="1">
      <alignment vertical="center"/>
    </xf>
    <xf numFmtId="0" fontId="7" fillId="0" borderId="0" xfId="19" applyFont="1" applyFill="1" applyAlignment="1">
      <alignment horizontal="center" vertical="center"/>
    </xf>
    <xf numFmtId="0" fontId="27" fillId="0" borderId="0" xfId="19" applyFont="1" applyBorder="1" applyAlignment="1">
      <alignment vertical="center"/>
    </xf>
    <xf numFmtId="0" fontId="27" fillId="0" borderId="0" xfId="19" applyFont="1" applyAlignment="1">
      <alignment vertical="center"/>
    </xf>
    <xf numFmtId="0" fontId="40" fillId="0" borderId="4" xfId="19" applyFont="1" applyBorder="1" applyAlignment="1">
      <alignment horizontal="center" vertical="center"/>
    </xf>
    <xf numFmtId="0" fontId="40" fillId="0" borderId="4" xfId="19" applyFont="1" applyBorder="1" applyAlignment="1">
      <alignment vertical="center"/>
    </xf>
    <xf numFmtId="0" fontId="40" fillId="0" borderId="5" xfId="19" applyFont="1" applyBorder="1" applyAlignment="1">
      <alignment horizontal="center" vertical="center"/>
    </xf>
    <xf numFmtId="0" fontId="40" fillId="0" borderId="4" xfId="19" applyFont="1" applyFill="1" applyBorder="1" applyAlignment="1">
      <alignment horizontal="center" vertical="center"/>
    </xf>
    <xf numFmtId="0" fontId="40" fillId="0" borderId="6" xfId="19" applyFont="1" applyBorder="1" applyAlignment="1">
      <alignment horizontal="center" vertical="center"/>
    </xf>
    <xf numFmtId="0" fontId="40" fillId="0" borderId="7" xfId="19" applyFont="1" applyBorder="1" applyAlignment="1">
      <alignment horizontal="center" vertical="center"/>
    </xf>
    <xf numFmtId="0" fontId="40" fillId="0" borderId="6" xfId="19" applyFont="1" applyFill="1" applyBorder="1" applyAlignment="1">
      <alignment horizontal="center" vertical="center"/>
    </xf>
    <xf numFmtId="0" fontId="40" fillId="0" borderId="6" xfId="19" applyFont="1" applyBorder="1" applyAlignment="1">
      <alignment vertical="center"/>
    </xf>
    <xf numFmtId="0" fontId="41" fillId="0" borderId="2" xfId="19" applyFont="1" applyBorder="1" applyAlignment="1">
      <alignment horizontal="left" vertical="center"/>
    </xf>
    <xf numFmtId="0" fontId="42" fillId="0" borderId="1" xfId="0" applyFont="1" applyBorder="1" applyAlignment="1" applyProtection="1">
      <alignment horizontal="center" vertical="center" wrapText="1" readingOrder="1"/>
      <protection locked="0"/>
    </xf>
    <xf numFmtId="0" fontId="43" fillId="0" borderId="1" xfId="0" applyFont="1" applyBorder="1" applyAlignment="1" applyProtection="1">
      <alignment horizontal="center" vertical="center" wrapText="1" readingOrder="1"/>
      <protection locked="0"/>
    </xf>
    <xf numFmtId="0" fontId="36" fillId="0" borderId="1" xfId="19" applyFont="1" applyBorder="1" applyAlignment="1">
      <alignment horizontal="center" vertical="center"/>
    </xf>
    <xf numFmtId="0" fontId="44" fillId="33" borderId="1" xfId="0" applyFont="1" applyFill="1" applyBorder="1" applyAlignment="1" applyProtection="1">
      <alignment horizontal="center" vertical="center" wrapText="1" readingOrder="1"/>
      <protection locked="0"/>
    </xf>
    <xf numFmtId="0" fontId="44" fillId="0" borderId="1" xfId="0" applyFont="1" applyBorder="1" applyAlignment="1" applyProtection="1">
      <alignment horizontal="center" vertical="center" wrapText="1" readingOrder="1"/>
      <protection locked="0"/>
    </xf>
    <xf numFmtId="0" fontId="36" fillId="0" borderId="1" xfId="19" applyFont="1" applyFill="1" applyBorder="1" applyAlignment="1">
      <alignment horizontal="center" vertical="center"/>
    </xf>
    <xf numFmtId="0" fontId="36" fillId="9" borderId="1" xfId="19" applyFont="1" applyFill="1" applyBorder="1" applyAlignment="1">
      <alignment horizontal="center" vertical="center"/>
    </xf>
    <xf numFmtId="0" fontId="36" fillId="9" borderId="2" xfId="19" applyFont="1" applyFill="1" applyBorder="1" applyAlignment="1">
      <alignment horizontal="center" vertical="center"/>
    </xf>
    <xf numFmtId="10" fontId="36" fillId="9" borderId="8" xfId="45" applyNumberFormat="1" applyFont="1" applyFill="1" applyBorder="1" applyAlignment="1">
      <alignment horizontal="right" vertical="center"/>
    </xf>
    <xf numFmtId="0" fontId="36" fillId="0" borderId="6" xfId="19" applyFont="1" applyBorder="1" applyAlignment="1">
      <alignment horizontal="center" vertical="center"/>
    </xf>
    <xf numFmtId="0" fontId="36" fillId="0" borderId="6" xfId="19" applyFont="1" applyFill="1" applyBorder="1" applyAlignment="1">
      <alignment horizontal="center" vertical="center"/>
    </xf>
    <xf numFmtId="0" fontId="36" fillId="0" borderId="2" xfId="19" applyFont="1" applyBorder="1" applyAlignment="1">
      <alignment horizontal="center" vertical="center"/>
    </xf>
    <xf numFmtId="0" fontId="36" fillId="0" borderId="2" xfId="19" applyFont="1" applyFill="1" applyBorder="1" applyAlignment="1">
      <alignment horizontal="center" vertical="center"/>
    </xf>
    <xf numFmtId="0" fontId="45" fillId="0" borderId="1" xfId="19" applyFont="1" applyFill="1" applyBorder="1" applyAlignment="1">
      <alignment horizontal="center" vertical="center"/>
    </xf>
    <xf numFmtId="0" fontId="36" fillId="33" borderId="1" xfId="19" applyFont="1" applyFill="1" applyBorder="1" applyAlignment="1">
      <alignment horizontal="center" vertical="center"/>
    </xf>
    <xf numFmtId="0" fontId="36" fillId="33" borderId="2" xfId="19" applyFont="1" applyFill="1" applyBorder="1" applyAlignment="1">
      <alignment horizontal="center" vertical="center"/>
    </xf>
    <xf numFmtId="10" fontId="36" fillId="0" borderId="8" xfId="45" applyNumberFormat="1" applyFont="1" applyBorder="1" applyAlignment="1">
      <alignment horizontal="center" vertical="center"/>
    </xf>
    <xf numFmtId="0" fontId="36" fillId="0" borderId="3" xfId="19" applyFont="1" applyBorder="1" applyAlignment="1">
      <alignment horizontal="center" vertical="center"/>
    </xf>
    <xf numFmtId="10" fontId="36" fillId="0" borderId="1" xfId="45" applyNumberFormat="1" applyFont="1" applyBorder="1" applyAlignment="1">
      <alignment horizontal="center" vertical="center"/>
    </xf>
    <xf numFmtId="0" fontId="44" fillId="0" borderId="1" xfId="47" applyFont="1" applyBorder="1" applyAlignment="1" applyProtection="1">
      <alignment horizontal="center" vertical="center" wrapText="1" readingOrder="1"/>
      <protection locked="0"/>
    </xf>
    <xf numFmtId="0" fontId="36" fillId="33" borderId="3" xfId="19" applyFont="1" applyFill="1" applyBorder="1" applyAlignment="1">
      <alignment horizontal="center" vertical="center"/>
    </xf>
    <xf numFmtId="0" fontId="46" fillId="33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19" applyFont="1" applyFill="1" applyBorder="1" applyAlignment="1">
      <alignment horizontal="center" vertical="center"/>
    </xf>
    <xf numFmtId="0" fontId="46" fillId="0" borderId="1" xfId="47" applyFont="1" applyBorder="1" applyAlignment="1" applyProtection="1">
      <alignment horizontal="center" vertical="center" wrapText="1" readingOrder="1"/>
      <protection locked="0"/>
    </xf>
    <xf numFmtId="0" fontId="36" fillId="0" borderId="1" xfId="19" applyFont="1" applyBorder="1" applyAlignment="1">
      <alignment horizontal="center" vertical="center" wrapText="1"/>
    </xf>
    <xf numFmtId="0" fontId="36" fillId="0" borderId="3" xfId="19" applyFont="1" applyFill="1" applyBorder="1" applyAlignment="1">
      <alignment horizontal="center" vertical="center"/>
    </xf>
    <xf numFmtId="0" fontId="36" fillId="9" borderId="16" xfId="19" applyFont="1" applyFill="1" applyBorder="1" applyAlignment="1">
      <alignment horizontal="center" vertical="center"/>
    </xf>
    <xf numFmtId="0" fontId="41" fillId="0" borderId="2" xfId="19" applyFont="1" applyBorder="1" applyAlignment="1">
      <alignment vertical="center"/>
    </xf>
    <xf numFmtId="0" fontId="42" fillId="33" borderId="1" xfId="0" applyFont="1" applyFill="1" applyBorder="1" applyAlignment="1" applyProtection="1">
      <alignment horizontal="center" vertical="center" wrapText="1" readingOrder="1"/>
      <protection locked="0"/>
    </xf>
    <xf numFmtId="0" fontId="42" fillId="9" borderId="1" xfId="19" applyFont="1" applyFill="1" applyBorder="1" applyAlignment="1">
      <alignment horizontal="center" vertical="center"/>
    </xf>
    <xf numFmtId="0" fontId="42" fillId="34" borderId="1" xfId="0" applyFont="1" applyFill="1" applyBorder="1" applyAlignment="1" applyProtection="1">
      <alignment horizontal="center" vertical="center" wrapText="1"/>
      <protection locked="0"/>
    </xf>
    <xf numFmtId="0" fontId="47" fillId="0" borderId="1" xfId="47" applyFont="1" applyFill="1" applyBorder="1" applyAlignment="1" applyProtection="1">
      <alignment horizontal="center" vertical="center" wrapText="1" readingOrder="1"/>
      <protection locked="0"/>
    </xf>
    <xf numFmtId="0" fontId="42" fillId="0" borderId="9" xfId="19" applyFont="1" applyBorder="1" applyAlignment="1">
      <alignment vertical="center"/>
    </xf>
    <xf numFmtId="0" fontId="48" fillId="0" borderId="9" xfId="19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0" fontId="8" fillId="0" borderId="0" xfId="19" applyFont="1" applyAlignment="1">
      <alignment vertical="center"/>
    </xf>
    <xf numFmtId="0" fontId="46" fillId="0" borderId="9" xfId="19" applyFont="1" applyBorder="1" applyAlignment="1"/>
    <xf numFmtId="0" fontId="36" fillId="9" borderId="0" xfId="19" applyFont="1" applyFill="1" applyBorder="1" applyAlignment="1">
      <alignment horizontal="center" vertical="center"/>
    </xf>
    <xf numFmtId="0" fontId="46" fillId="0" borderId="9" xfId="19" applyFont="1" applyFill="1" applyBorder="1" applyAlignment="1"/>
    <xf numFmtId="0" fontId="46" fillId="0" borderId="9" xfId="19" applyFont="1" applyBorder="1" applyAlignment="1">
      <alignment vertical="center"/>
    </xf>
    <xf numFmtId="0" fontId="46" fillId="0" borderId="9" xfId="19" applyFont="1" applyFill="1" applyBorder="1"/>
    <xf numFmtId="0" fontId="46" fillId="0" borderId="9" xfId="19" applyFont="1" applyBorder="1"/>
    <xf numFmtId="0" fontId="46" fillId="0" borderId="0" xfId="19" applyFont="1" applyBorder="1"/>
    <xf numFmtId="0" fontId="46" fillId="0" borderId="0" xfId="19" applyFont="1" applyFill="1" applyBorder="1"/>
    <xf numFmtId="0" fontId="8" fillId="0" borderId="0" xfId="19" applyFont="1" applyAlignment="1"/>
    <xf numFmtId="0" fontId="8" fillId="0" borderId="0" xfId="19" applyFont="1" applyFill="1" applyAlignment="1">
      <alignment horizontal="center" vertical="center"/>
    </xf>
    <xf numFmtId="0" fontId="8" fillId="0" borderId="0" xfId="19" applyFont="1" applyFill="1"/>
    <xf numFmtId="0" fontId="8" fillId="0" borderId="9" xfId="19" applyFont="1" applyFill="1" applyBorder="1" applyAlignment="1">
      <alignment vertical="center"/>
    </xf>
    <xf numFmtId="0" fontId="8" fillId="0" borderId="9" xfId="19" applyFont="1" applyBorder="1" applyAlignment="1">
      <alignment vertical="center"/>
    </xf>
    <xf numFmtId="0" fontId="36" fillId="0" borderId="0" xfId="19" applyFont="1" applyBorder="1" applyAlignment="1">
      <alignment horizontal="center" vertical="center"/>
    </xf>
    <xf numFmtId="10" fontId="36" fillId="0" borderId="0" xfId="45" applyNumberFormat="1" applyFont="1" applyBorder="1" applyAlignment="1">
      <alignment horizontal="center" vertical="center"/>
    </xf>
    <xf numFmtId="0" fontId="42" fillId="0" borderId="0" xfId="19" applyFont="1" applyBorder="1" applyAlignment="1">
      <alignment vertical="center"/>
    </xf>
    <xf numFmtId="0" fontId="49" fillId="0" borderId="0" xfId="19" applyFont="1" applyBorder="1" applyAlignment="1">
      <alignment vertical="center"/>
    </xf>
    <xf numFmtId="0" fontId="5" fillId="0" borderId="0" xfId="19" applyFont="1" applyBorder="1" applyAlignment="1">
      <alignment vertical="center"/>
    </xf>
    <xf numFmtId="0" fontId="50" fillId="0" borderId="0" xfId="19" applyFont="1" applyAlignment="1">
      <alignment vertical="center"/>
    </xf>
    <xf numFmtId="0" fontId="51" fillId="0" borderId="0" xfId="19" applyFont="1" applyBorder="1" applyAlignment="1">
      <alignment horizontal="right" vertical="center"/>
    </xf>
    <xf numFmtId="0" fontId="43" fillId="0" borderId="0" xfId="19" applyFont="1" applyAlignment="1">
      <alignment vertical="center"/>
    </xf>
    <xf numFmtId="0" fontId="8" fillId="33" borderId="0" xfId="19" applyFont="1" applyFill="1"/>
    <xf numFmtId="0" fontId="30" fillId="0" borderId="4" xfId="19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28" fillId="9" borderId="11" xfId="19" applyFont="1" applyFill="1" applyBorder="1" applyAlignment="1">
      <alignment horizontal="center" vertical="center"/>
    </xf>
    <xf numFmtId="0" fontId="34" fillId="0" borderId="4" xfId="19" applyFont="1" applyBorder="1" applyAlignment="1">
      <alignment horizontal="center" vertical="center" wrapText="1"/>
    </xf>
    <xf numFmtId="0" fontId="34" fillId="0" borderId="12" xfId="19" applyFont="1" applyBorder="1" applyAlignment="1">
      <alignment horizontal="center" vertical="center" wrapText="1"/>
    </xf>
    <xf numFmtId="0" fontId="34" fillId="0" borderId="6" xfId="19" applyFont="1" applyBorder="1" applyAlignment="1">
      <alignment horizontal="center" vertical="center" wrapText="1"/>
    </xf>
    <xf numFmtId="0" fontId="34" fillId="0" borderId="13" xfId="19" applyFont="1" applyBorder="1" applyAlignment="1">
      <alignment horizontal="center" vertical="center" textRotation="255" wrapText="1"/>
    </xf>
    <xf numFmtId="0" fontId="34" fillId="0" borderId="14" xfId="19" applyFont="1" applyBorder="1" applyAlignment="1">
      <alignment horizontal="center" vertical="center" textRotation="255" wrapText="1"/>
    </xf>
    <xf numFmtId="0" fontId="34" fillId="0" borderId="15" xfId="19" applyFont="1" applyBorder="1" applyAlignment="1">
      <alignment horizontal="center" vertical="center" textRotation="255" wrapText="1"/>
    </xf>
    <xf numFmtId="0" fontId="34" fillId="0" borderId="5" xfId="19" applyFont="1" applyBorder="1" applyAlignment="1">
      <alignment horizontal="center" vertical="center" wrapText="1"/>
    </xf>
    <xf numFmtId="0" fontId="34" fillId="0" borderId="30" xfId="19" applyFont="1" applyBorder="1" applyAlignment="1">
      <alignment horizontal="center" vertical="center" wrapText="1"/>
    </xf>
    <xf numFmtId="0" fontId="34" fillId="0" borderId="7" xfId="19" applyFont="1" applyBorder="1" applyAlignment="1">
      <alignment horizontal="center" vertical="center" wrapText="1"/>
    </xf>
    <xf numFmtId="0" fontId="34" fillId="0" borderId="4" xfId="19" applyFont="1" applyBorder="1" applyAlignment="1">
      <alignment horizontal="center" vertical="center" textRotation="255"/>
    </xf>
    <xf numFmtId="0" fontId="34" fillId="0" borderId="12" xfId="19" applyFont="1" applyBorder="1" applyAlignment="1">
      <alignment horizontal="center" vertical="center" textRotation="255"/>
    </xf>
    <xf numFmtId="0" fontId="34" fillId="0" borderId="6" xfId="19" applyFont="1" applyBorder="1" applyAlignment="1">
      <alignment horizontal="center" vertical="center" textRotation="255"/>
    </xf>
    <xf numFmtId="0" fontId="30" fillId="0" borderId="1" xfId="19" applyFont="1" applyBorder="1" applyAlignment="1">
      <alignment horizontal="center" vertical="center" textRotation="255"/>
    </xf>
    <xf numFmtId="0" fontId="30" fillId="0" borderId="16" xfId="19" applyFont="1" applyBorder="1" applyAlignment="1">
      <alignment horizontal="center" vertical="center"/>
    </xf>
    <xf numFmtId="0" fontId="30" fillId="0" borderId="18" xfId="19" applyFont="1" applyBorder="1" applyAlignment="1">
      <alignment horizontal="center" vertical="center"/>
    </xf>
    <xf numFmtId="0" fontId="30" fillId="0" borderId="17" xfId="19" applyFont="1" applyBorder="1" applyAlignment="1">
      <alignment horizontal="center" vertical="center"/>
    </xf>
    <xf numFmtId="0" fontId="30" fillId="0" borderId="10" xfId="19" applyFont="1" applyBorder="1" applyAlignment="1">
      <alignment horizontal="center" vertical="center"/>
    </xf>
    <xf numFmtId="0" fontId="30" fillId="0" borderId="3" xfId="19" applyFont="1" applyBorder="1" applyAlignment="1">
      <alignment horizontal="center" vertical="center"/>
    </xf>
    <xf numFmtId="0" fontId="30" fillId="0" borderId="1" xfId="19" applyFont="1" applyBorder="1" applyAlignment="1">
      <alignment horizontal="center" vertical="center"/>
    </xf>
    <xf numFmtId="0" fontId="30" fillId="0" borderId="16" xfId="19" applyFont="1" applyBorder="1" applyAlignment="1">
      <alignment horizontal="center" vertical="center" wrapText="1"/>
    </xf>
    <xf numFmtId="0" fontId="33" fillId="0" borderId="1" xfId="19" applyFont="1" applyBorder="1" applyAlignment="1">
      <alignment horizontal="center" vertical="center"/>
    </xf>
    <xf numFmtId="0" fontId="30" fillId="0" borderId="12" xfId="19" applyFont="1" applyBorder="1" applyAlignment="1">
      <alignment horizontal="center" vertical="center" wrapText="1"/>
    </xf>
    <xf numFmtId="0" fontId="30" fillId="0" borderId="6" xfId="19" applyFont="1" applyBorder="1" applyAlignment="1">
      <alignment horizontal="center" vertical="center" wrapText="1"/>
    </xf>
    <xf numFmtId="0" fontId="30" fillId="9" borderId="19" xfId="19" applyFont="1" applyFill="1" applyBorder="1" applyAlignment="1">
      <alignment horizontal="center" vertical="center"/>
    </xf>
    <xf numFmtId="0" fontId="30" fillId="9" borderId="20" xfId="19" applyFont="1" applyFill="1" applyBorder="1" applyAlignment="1">
      <alignment horizontal="center" vertical="center"/>
    </xf>
    <xf numFmtId="0" fontId="30" fillId="9" borderId="3" xfId="19" applyFont="1" applyFill="1" applyBorder="1" applyAlignment="1">
      <alignment horizontal="center" vertical="center"/>
    </xf>
    <xf numFmtId="0" fontId="30" fillId="0" borderId="19" xfId="19" applyFont="1" applyBorder="1" applyAlignment="1">
      <alignment horizontal="center" vertical="center"/>
    </xf>
    <xf numFmtId="0" fontId="30" fillId="0" borderId="20" xfId="19" applyFont="1" applyBorder="1" applyAlignment="1">
      <alignment horizontal="center" vertical="center"/>
    </xf>
    <xf numFmtId="0" fontId="30" fillId="0" borderId="16" xfId="19" applyFont="1" applyBorder="1" applyAlignment="1">
      <alignment vertical="center" wrapText="1"/>
    </xf>
    <xf numFmtId="0" fontId="30" fillId="0" borderId="18" xfId="19" applyFont="1" applyBorder="1" applyAlignment="1">
      <alignment vertical="center"/>
    </xf>
    <xf numFmtId="0" fontId="30" fillId="0" borderId="17" xfId="19" applyFont="1" applyBorder="1" applyAlignment="1">
      <alignment vertical="center"/>
    </xf>
    <xf numFmtId="0" fontId="30" fillId="0" borderId="10" xfId="19" applyFont="1" applyBorder="1" applyAlignment="1">
      <alignment vertical="center"/>
    </xf>
    <xf numFmtId="0" fontId="30" fillId="0" borderId="13" xfId="19" applyFont="1" applyBorder="1" applyAlignment="1">
      <alignment horizontal="center" vertical="center" textRotation="255" wrapText="1"/>
    </xf>
    <xf numFmtId="0" fontId="30" fillId="0" borderId="14" xfId="19" applyFont="1" applyBorder="1" applyAlignment="1">
      <alignment horizontal="center" vertical="center" textRotation="255" wrapText="1"/>
    </xf>
    <xf numFmtId="0" fontId="30" fillId="0" borderId="15" xfId="19" applyFont="1" applyBorder="1" applyAlignment="1">
      <alignment horizontal="center" vertical="center" textRotation="255" wrapText="1"/>
    </xf>
    <xf numFmtId="0" fontId="30" fillId="0" borderId="2" xfId="19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20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0" fillId="9" borderId="16" xfId="19" applyFont="1" applyFill="1" applyBorder="1" applyAlignment="1">
      <alignment horizontal="center" vertical="center"/>
    </xf>
    <xf numFmtId="0" fontId="30" fillId="9" borderId="9" xfId="19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7" fillId="0" borderId="1" xfId="19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</cellXfs>
  <cellStyles count="50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44"/>
    <cellStyle name="一般 4" xfId="46"/>
    <cellStyle name="一般 5" xfId="47"/>
    <cellStyle name="一般 5 2" xfId="49"/>
    <cellStyle name="一般 6" xfId="48"/>
    <cellStyle name="中等" xfId="20" builtinId="28" customBuiltin="1"/>
    <cellStyle name="合計" xfId="21" builtinId="25" customBuiltin="1"/>
    <cellStyle name="好" xfId="22" builtinId="26" customBuiltin="1"/>
    <cellStyle name="百分比" xfId="45" builtinId="5"/>
    <cellStyle name="百分比 2" xfId="23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6"/>
  <sheetViews>
    <sheetView tabSelected="1" zoomScaleNormal="100" workbookViewId="0">
      <pane xSplit="2" ySplit="6" topLeftCell="L19" activePane="bottomRight" state="frozen"/>
      <selection pane="topRight" activeCell="C1" sqref="C1"/>
      <selection pane="bottomLeft" activeCell="A7" sqref="A7"/>
      <selection pane="bottomRight" activeCell="A38" sqref="A38"/>
    </sheetView>
  </sheetViews>
  <sheetFormatPr defaultColWidth="6.625" defaultRowHeight="31.5" customHeight="1"/>
  <cols>
    <col min="1" max="1" width="18.375" style="3" customWidth="1"/>
    <col min="2" max="2" width="3.625" style="3" customWidth="1"/>
    <col min="3" max="8" width="4.75" style="3" customWidth="1"/>
    <col min="9" max="9" width="6" style="3" customWidth="1"/>
    <col min="10" max="16" width="4.75" style="3" customWidth="1"/>
    <col min="17" max="17" width="5.625" style="3" customWidth="1"/>
    <col min="18" max="18" width="4.875" style="3" customWidth="1"/>
    <col min="19" max="19" width="4" style="3" customWidth="1"/>
    <col min="20" max="20" width="8.375" style="3" customWidth="1"/>
    <col min="21" max="21" width="4.75" style="3" customWidth="1"/>
    <col min="22" max="22" width="4.75" style="6" customWidth="1"/>
    <col min="23" max="23" width="4.75" style="3" customWidth="1"/>
    <col min="24" max="24" width="4.75" style="6" customWidth="1"/>
    <col min="25" max="25" width="4.75" style="3" customWidth="1"/>
    <col min="26" max="26" width="4.75" style="6" customWidth="1"/>
    <col min="27" max="27" width="4.75" style="3" customWidth="1"/>
    <col min="28" max="28" width="4.75" style="6" customWidth="1"/>
    <col min="29" max="29" width="4.75" style="3" customWidth="1"/>
    <col min="30" max="30" width="4.75" style="6" customWidth="1"/>
    <col min="31" max="31" width="4.75" style="3" customWidth="1"/>
    <col min="32" max="32" width="4.75" style="7" customWidth="1"/>
    <col min="33" max="33" width="4.75" style="3" customWidth="1"/>
    <col min="34" max="34" width="4.75" style="6" customWidth="1"/>
    <col min="35" max="35" width="4.75" style="3" customWidth="1"/>
    <col min="36" max="36" width="4.75" style="6" customWidth="1"/>
    <col min="37" max="37" width="4.75" style="3" customWidth="1"/>
    <col min="38" max="38" width="4.75" style="6" customWidth="1"/>
    <col min="39" max="39" width="7.125" style="3" customWidth="1"/>
    <col min="40" max="40" width="4.625" style="3" customWidth="1"/>
    <col min="41" max="41" width="4" style="3" customWidth="1"/>
    <col min="42" max="42" width="8.375" style="3" customWidth="1"/>
    <col min="43" max="43" width="5.375" style="3" customWidth="1"/>
    <col min="44" max="44" width="4.875" style="4" customWidth="1"/>
    <col min="45" max="45" width="8.25" style="4" customWidth="1"/>
    <col min="46" max="46" width="3" style="4" customWidth="1"/>
    <col min="47" max="47" width="2.875" style="4" customWidth="1"/>
    <col min="48" max="16384" width="6.625" style="4"/>
  </cols>
  <sheetData>
    <row r="1" spans="1:47" s="1" customFormat="1" ht="46.5" customHeight="1">
      <c r="A1" s="80" t="s">
        <v>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</row>
    <row r="2" spans="1:47" s="2" customFormat="1" ht="24.75" customHeight="1">
      <c r="A2" s="99" t="s">
        <v>3</v>
      </c>
      <c r="B2" s="93" t="s">
        <v>4</v>
      </c>
      <c r="C2" s="120" t="s">
        <v>63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123"/>
      <c r="Q2" s="77" t="s">
        <v>57</v>
      </c>
      <c r="R2" s="77" t="s">
        <v>64</v>
      </c>
      <c r="S2" s="77" t="s">
        <v>61</v>
      </c>
      <c r="T2" s="113" t="s">
        <v>5</v>
      </c>
      <c r="U2" s="104" t="s">
        <v>65</v>
      </c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  <c r="AM2" s="81" t="s">
        <v>45</v>
      </c>
      <c r="AN2" s="81" t="s">
        <v>66</v>
      </c>
      <c r="AO2" s="77" t="s">
        <v>61</v>
      </c>
      <c r="AP2" s="84" t="s">
        <v>5</v>
      </c>
      <c r="AQ2" s="87" t="s">
        <v>67</v>
      </c>
      <c r="AR2" s="81" t="s">
        <v>68</v>
      </c>
      <c r="AS2" s="90" t="s">
        <v>6</v>
      </c>
      <c r="AT2" s="81" t="s">
        <v>46</v>
      </c>
      <c r="AU2" s="81" t="s">
        <v>7</v>
      </c>
    </row>
    <row r="3" spans="1:47" s="2" customFormat="1" ht="24.75" customHeight="1">
      <c r="A3" s="101"/>
      <c r="B3" s="93"/>
      <c r="C3" s="99" t="s">
        <v>8</v>
      </c>
      <c r="D3" s="126"/>
      <c r="E3" s="116" t="s">
        <v>50</v>
      </c>
      <c r="F3" s="118"/>
      <c r="G3" s="118"/>
      <c r="H3" s="118"/>
      <c r="I3" s="118"/>
      <c r="J3" s="119"/>
      <c r="K3" s="99" t="s">
        <v>10</v>
      </c>
      <c r="L3" s="101"/>
      <c r="M3" s="116" t="s">
        <v>11</v>
      </c>
      <c r="N3" s="127"/>
      <c r="O3" s="124" t="s">
        <v>71</v>
      </c>
      <c r="P3" s="125"/>
      <c r="Q3" s="102"/>
      <c r="R3" s="102"/>
      <c r="S3" s="78"/>
      <c r="T3" s="114"/>
      <c r="U3" s="107" t="s">
        <v>12</v>
      </c>
      <c r="V3" s="108"/>
      <c r="W3" s="108"/>
      <c r="X3" s="108"/>
      <c r="Y3" s="108"/>
      <c r="Z3" s="98"/>
      <c r="AA3" s="94" t="s">
        <v>2</v>
      </c>
      <c r="AB3" s="95"/>
      <c r="AC3" s="109" t="s">
        <v>53</v>
      </c>
      <c r="AD3" s="110"/>
      <c r="AE3" s="94" t="s">
        <v>43</v>
      </c>
      <c r="AF3" s="95"/>
      <c r="AG3" s="94" t="s">
        <v>42</v>
      </c>
      <c r="AH3" s="95"/>
      <c r="AI3" s="94" t="s">
        <v>13</v>
      </c>
      <c r="AJ3" s="95"/>
      <c r="AK3" s="100" t="s">
        <v>54</v>
      </c>
      <c r="AL3" s="95"/>
      <c r="AM3" s="82"/>
      <c r="AN3" s="82"/>
      <c r="AO3" s="78"/>
      <c r="AP3" s="85"/>
      <c r="AQ3" s="88"/>
      <c r="AR3" s="82"/>
      <c r="AS3" s="91"/>
      <c r="AT3" s="82"/>
      <c r="AU3" s="82"/>
    </row>
    <row r="4" spans="1:47" s="2" customFormat="1" ht="24.75" customHeight="1">
      <c r="A4" s="101"/>
      <c r="B4" s="93"/>
      <c r="C4" s="126"/>
      <c r="D4" s="126"/>
      <c r="E4" s="116" t="s">
        <v>47</v>
      </c>
      <c r="F4" s="117"/>
      <c r="G4" s="99" t="s">
        <v>48</v>
      </c>
      <c r="H4" s="101"/>
      <c r="I4" s="99" t="s">
        <v>14</v>
      </c>
      <c r="J4" s="101"/>
      <c r="K4" s="99" t="s">
        <v>9</v>
      </c>
      <c r="L4" s="99"/>
      <c r="M4" s="99" t="s">
        <v>15</v>
      </c>
      <c r="N4" s="99"/>
      <c r="O4" s="99" t="s">
        <v>15</v>
      </c>
      <c r="P4" s="99"/>
      <c r="Q4" s="102"/>
      <c r="R4" s="102"/>
      <c r="S4" s="78"/>
      <c r="T4" s="114"/>
      <c r="U4" s="99" t="s">
        <v>36</v>
      </c>
      <c r="V4" s="101"/>
      <c r="W4" s="98" t="s">
        <v>14</v>
      </c>
      <c r="X4" s="99"/>
      <c r="Y4" s="98" t="s">
        <v>44</v>
      </c>
      <c r="Z4" s="99"/>
      <c r="AA4" s="94" t="s">
        <v>8</v>
      </c>
      <c r="AB4" s="95"/>
      <c r="AC4" s="111"/>
      <c r="AD4" s="112"/>
      <c r="AE4" s="96"/>
      <c r="AF4" s="97"/>
      <c r="AG4" s="96"/>
      <c r="AH4" s="97"/>
      <c r="AI4" s="96"/>
      <c r="AJ4" s="97"/>
      <c r="AK4" s="96"/>
      <c r="AL4" s="97"/>
      <c r="AM4" s="82"/>
      <c r="AN4" s="82"/>
      <c r="AO4" s="78"/>
      <c r="AP4" s="85"/>
      <c r="AQ4" s="88"/>
      <c r="AR4" s="82"/>
      <c r="AS4" s="91"/>
      <c r="AT4" s="82"/>
      <c r="AU4" s="82"/>
    </row>
    <row r="5" spans="1:47" s="2" customFormat="1" ht="24.75" customHeight="1">
      <c r="A5" s="101"/>
      <c r="B5" s="93"/>
      <c r="C5" s="10" t="s">
        <v>49</v>
      </c>
      <c r="D5" s="10" t="s">
        <v>16</v>
      </c>
      <c r="E5" s="10" t="s">
        <v>49</v>
      </c>
      <c r="F5" s="10" t="s">
        <v>16</v>
      </c>
      <c r="G5" s="11" t="s">
        <v>17</v>
      </c>
      <c r="H5" s="10" t="s">
        <v>16</v>
      </c>
      <c r="I5" s="10" t="s">
        <v>17</v>
      </c>
      <c r="J5" s="10" t="s">
        <v>16</v>
      </c>
      <c r="K5" s="10" t="s">
        <v>37</v>
      </c>
      <c r="L5" s="10" t="s">
        <v>16</v>
      </c>
      <c r="M5" s="10" t="s">
        <v>17</v>
      </c>
      <c r="N5" s="10" t="s">
        <v>51</v>
      </c>
      <c r="O5" s="10" t="s">
        <v>17</v>
      </c>
      <c r="P5" s="10" t="s">
        <v>16</v>
      </c>
      <c r="Q5" s="102"/>
      <c r="R5" s="102"/>
      <c r="S5" s="78"/>
      <c r="T5" s="114"/>
      <c r="U5" s="12" t="s">
        <v>17</v>
      </c>
      <c r="V5" s="13" t="s">
        <v>16</v>
      </c>
      <c r="W5" s="10" t="s">
        <v>17</v>
      </c>
      <c r="X5" s="13" t="s">
        <v>16</v>
      </c>
      <c r="Y5" s="10" t="s">
        <v>17</v>
      </c>
      <c r="Z5" s="13" t="s">
        <v>16</v>
      </c>
      <c r="AA5" s="10" t="s">
        <v>17</v>
      </c>
      <c r="AB5" s="13" t="s">
        <v>16</v>
      </c>
      <c r="AC5" s="10" t="s">
        <v>17</v>
      </c>
      <c r="AD5" s="13" t="s">
        <v>16</v>
      </c>
      <c r="AE5" s="11" t="s">
        <v>17</v>
      </c>
      <c r="AF5" s="13" t="s">
        <v>16</v>
      </c>
      <c r="AG5" s="10" t="s">
        <v>17</v>
      </c>
      <c r="AH5" s="13" t="s">
        <v>16</v>
      </c>
      <c r="AI5" s="11" t="s">
        <v>17</v>
      </c>
      <c r="AJ5" s="13" t="s">
        <v>16</v>
      </c>
      <c r="AK5" s="11" t="s">
        <v>17</v>
      </c>
      <c r="AL5" s="13" t="s">
        <v>16</v>
      </c>
      <c r="AM5" s="82"/>
      <c r="AN5" s="82"/>
      <c r="AO5" s="78"/>
      <c r="AP5" s="85"/>
      <c r="AQ5" s="88"/>
      <c r="AR5" s="82"/>
      <c r="AS5" s="91"/>
      <c r="AT5" s="82"/>
      <c r="AU5" s="82"/>
    </row>
    <row r="6" spans="1:47" s="2" customFormat="1" ht="24.75" customHeight="1">
      <c r="A6" s="101"/>
      <c r="B6" s="93"/>
      <c r="C6" s="14" t="s">
        <v>18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4" t="s">
        <v>18</v>
      </c>
      <c r="O6" s="14" t="s">
        <v>18</v>
      </c>
      <c r="P6" s="14" t="s">
        <v>18</v>
      </c>
      <c r="Q6" s="103"/>
      <c r="R6" s="103"/>
      <c r="S6" s="79"/>
      <c r="T6" s="115"/>
      <c r="U6" s="15" t="s">
        <v>18</v>
      </c>
      <c r="V6" s="16" t="s">
        <v>18</v>
      </c>
      <c r="W6" s="14" t="s">
        <v>18</v>
      </c>
      <c r="X6" s="16" t="s">
        <v>18</v>
      </c>
      <c r="Y6" s="14" t="s">
        <v>18</v>
      </c>
      <c r="Z6" s="16" t="s">
        <v>18</v>
      </c>
      <c r="AA6" s="14" t="s">
        <v>18</v>
      </c>
      <c r="AB6" s="16" t="s">
        <v>18</v>
      </c>
      <c r="AC6" s="14" t="s">
        <v>18</v>
      </c>
      <c r="AD6" s="16" t="s">
        <v>18</v>
      </c>
      <c r="AE6" s="17" t="s">
        <v>18</v>
      </c>
      <c r="AF6" s="16" t="s">
        <v>18</v>
      </c>
      <c r="AG6" s="14" t="s">
        <v>18</v>
      </c>
      <c r="AH6" s="16" t="s">
        <v>18</v>
      </c>
      <c r="AI6" s="14" t="s">
        <v>18</v>
      </c>
      <c r="AJ6" s="16" t="s">
        <v>18</v>
      </c>
      <c r="AK6" s="14" t="s">
        <v>18</v>
      </c>
      <c r="AL6" s="16" t="s">
        <v>18</v>
      </c>
      <c r="AM6" s="83"/>
      <c r="AN6" s="83"/>
      <c r="AO6" s="79"/>
      <c r="AP6" s="86"/>
      <c r="AQ6" s="89"/>
      <c r="AR6" s="83"/>
      <c r="AS6" s="92"/>
      <c r="AT6" s="83"/>
      <c r="AU6" s="83"/>
    </row>
    <row r="7" spans="1:47" s="2" customFormat="1" ht="24.75" customHeight="1">
      <c r="A7" s="18" t="s">
        <v>69</v>
      </c>
      <c r="B7" s="19">
        <v>2</v>
      </c>
      <c r="C7" s="20">
        <v>52</v>
      </c>
      <c r="D7" s="21">
        <v>47</v>
      </c>
      <c r="E7" s="21">
        <v>14</v>
      </c>
      <c r="F7" s="21">
        <v>14</v>
      </c>
      <c r="G7" s="22">
        <v>5</v>
      </c>
      <c r="H7" s="21">
        <v>5</v>
      </c>
      <c r="I7" s="22">
        <v>32</v>
      </c>
      <c r="J7" s="21">
        <v>30</v>
      </c>
      <c r="K7" s="23">
        <v>12</v>
      </c>
      <c r="L7" s="21">
        <v>12</v>
      </c>
      <c r="M7" s="23">
        <v>0</v>
      </c>
      <c r="N7" s="24">
        <v>0</v>
      </c>
      <c r="O7" s="24">
        <v>0</v>
      </c>
      <c r="P7" s="24">
        <v>0</v>
      </c>
      <c r="Q7" s="19">
        <f>C7+E7+G7+I7+K7+M7+O7</f>
        <v>115</v>
      </c>
      <c r="R7" s="25">
        <f>D7+F7+H7+J7+L7+N7+P7</f>
        <v>108</v>
      </c>
      <c r="S7" s="26">
        <v>0</v>
      </c>
      <c r="T7" s="27">
        <f>(R7-S7)/(Q7-S7)</f>
        <v>0.93913043478260871</v>
      </c>
      <c r="U7" s="24">
        <v>0</v>
      </c>
      <c r="V7" s="24"/>
      <c r="W7" s="24">
        <v>0</v>
      </c>
      <c r="X7" s="24"/>
      <c r="Y7" s="28">
        <v>1</v>
      </c>
      <c r="Z7" s="29">
        <v>1</v>
      </c>
      <c r="AA7" s="28">
        <v>0</v>
      </c>
      <c r="AB7" s="29"/>
      <c r="AC7" s="30"/>
      <c r="AD7" s="31"/>
      <c r="AE7" s="32">
        <v>0</v>
      </c>
      <c r="AF7" s="32"/>
      <c r="AG7" s="21">
        <v>5</v>
      </c>
      <c r="AH7" s="21">
        <v>5</v>
      </c>
      <c r="AI7" s="33">
        <v>3</v>
      </c>
      <c r="AJ7" s="33">
        <v>2</v>
      </c>
      <c r="AK7" s="34">
        <v>7</v>
      </c>
      <c r="AL7" s="31">
        <v>7</v>
      </c>
      <c r="AM7" s="21">
        <f>U7+W7+Y7+AA7+AC7+AE7+AG7+AI7+AK7</f>
        <v>16</v>
      </c>
      <c r="AN7" s="21">
        <f>V7+X7+Z7+AB7+AD7+AF7+AH7+AJ7+AL7</f>
        <v>15</v>
      </c>
      <c r="AO7" s="30"/>
      <c r="AP7" s="35">
        <f>AN7/(AM7-AO7)</f>
        <v>0.9375</v>
      </c>
      <c r="AQ7" s="36">
        <f>Q7+AM7</f>
        <v>131</v>
      </c>
      <c r="AR7" s="21">
        <f>R7+AN7</f>
        <v>123</v>
      </c>
      <c r="AS7" s="37">
        <f>AR7/(AQ7-AT7)</f>
        <v>0.93893129770992367</v>
      </c>
      <c r="AT7" s="21">
        <f>S7+AO7</f>
        <v>0</v>
      </c>
      <c r="AU7" s="21">
        <v>2</v>
      </c>
    </row>
    <row r="8" spans="1:47" s="2" customFormat="1" ht="24.75" customHeight="1">
      <c r="A8" s="18" t="s">
        <v>39</v>
      </c>
      <c r="B8" s="19">
        <v>2</v>
      </c>
      <c r="C8" s="20">
        <v>24</v>
      </c>
      <c r="D8" s="21">
        <v>22</v>
      </c>
      <c r="E8" s="21">
        <v>17</v>
      </c>
      <c r="F8" s="21">
        <v>17</v>
      </c>
      <c r="G8" s="22">
        <v>10</v>
      </c>
      <c r="H8" s="21">
        <v>10</v>
      </c>
      <c r="I8" s="22">
        <v>56</v>
      </c>
      <c r="J8" s="21">
        <v>56</v>
      </c>
      <c r="K8" s="23">
        <v>0</v>
      </c>
      <c r="L8" s="21">
        <v>0</v>
      </c>
      <c r="M8" s="23">
        <v>3</v>
      </c>
      <c r="N8" s="24">
        <v>2</v>
      </c>
      <c r="O8" s="24">
        <v>0</v>
      </c>
      <c r="P8" s="24">
        <v>0</v>
      </c>
      <c r="Q8" s="19">
        <f t="shared" ref="Q8:Q32" si="0">C8+E8+G8+I8+K8+M8+O8</f>
        <v>110</v>
      </c>
      <c r="R8" s="25">
        <f t="shared" ref="R8:R32" si="1">D8+F8+H8+J8+L8+N8+P8</f>
        <v>107</v>
      </c>
      <c r="S8" s="26">
        <v>0</v>
      </c>
      <c r="T8" s="27">
        <f t="shared" ref="T8:T33" si="2">(R8-S8)/(Q8-S8)</f>
        <v>0.97272727272727277</v>
      </c>
      <c r="U8" s="24">
        <v>0</v>
      </c>
      <c r="V8" s="36"/>
      <c r="W8" s="24">
        <v>0</v>
      </c>
      <c r="X8" s="24"/>
      <c r="Y8" s="28">
        <v>1</v>
      </c>
      <c r="Z8" s="29">
        <v>1</v>
      </c>
      <c r="AA8" s="28">
        <v>0</v>
      </c>
      <c r="AB8" s="29"/>
      <c r="AC8" s="30"/>
      <c r="AD8" s="31"/>
      <c r="AE8" s="32">
        <v>0</v>
      </c>
      <c r="AF8" s="32"/>
      <c r="AG8" s="21">
        <v>1</v>
      </c>
      <c r="AH8" s="21">
        <v>1</v>
      </c>
      <c r="AI8" s="33">
        <v>1</v>
      </c>
      <c r="AJ8" s="33">
        <v>1</v>
      </c>
      <c r="AK8" s="34">
        <v>0</v>
      </c>
      <c r="AL8" s="31">
        <v>0</v>
      </c>
      <c r="AM8" s="21">
        <f t="shared" ref="AM8:AM32" si="3">U8+W8+Y8+AA8+AC8+AE8+AG8+AI8+AK8</f>
        <v>3</v>
      </c>
      <c r="AN8" s="21">
        <f t="shared" ref="AN8:AN32" si="4">V8+X8+Z8+AB8+AD8+AF8+AH8+AJ8+AL8</f>
        <v>3</v>
      </c>
      <c r="AO8" s="30"/>
      <c r="AP8" s="35">
        <f t="shared" ref="AP8:AP33" si="5">AN8/(AM8-AO8)</f>
        <v>1</v>
      </c>
      <c r="AQ8" s="36">
        <f t="shared" ref="AQ8:AQ33" si="6">Q8+AM8</f>
        <v>113</v>
      </c>
      <c r="AR8" s="21">
        <f t="shared" ref="AR8:AR33" si="7">R8+AN8</f>
        <v>110</v>
      </c>
      <c r="AS8" s="37">
        <f t="shared" ref="AS8:AS33" si="8">AR8/(AQ8-AT8)</f>
        <v>0.97345132743362828</v>
      </c>
      <c r="AT8" s="21">
        <f t="shared" ref="AT8:AT32" si="9">S8+AO8</f>
        <v>0</v>
      </c>
      <c r="AU8" s="21">
        <v>2</v>
      </c>
    </row>
    <row r="9" spans="1:47" s="2" customFormat="1" ht="24.75" customHeight="1">
      <c r="A9" s="18" t="s">
        <v>19</v>
      </c>
      <c r="B9" s="19">
        <v>2</v>
      </c>
      <c r="C9" s="20">
        <v>45</v>
      </c>
      <c r="D9" s="21">
        <v>42</v>
      </c>
      <c r="E9" s="21">
        <v>19</v>
      </c>
      <c r="F9" s="21">
        <v>19</v>
      </c>
      <c r="G9" s="22">
        <v>6</v>
      </c>
      <c r="H9" s="21">
        <v>6</v>
      </c>
      <c r="I9" s="22">
        <v>29</v>
      </c>
      <c r="J9" s="21">
        <v>29</v>
      </c>
      <c r="K9" s="23">
        <v>15</v>
      </c>
      <c r="L9" s="21">
        <v>15</v>
      </c>
      <c r="M9" s="23">
        <v>6</v>
      </c>
      <c r="N9" s="24">
        <v>6</v>
      </c>
      <c r="O9" s="24">
        <v>0</v>
      </c>
      <c r="P9" s="24">
        <v>0</v>
      </c>
      <c r="Q9" s="19">
        <f t="shared" si="0"/>
        <v>120</v>
      </c>
      <c r="R9" s="25">
        <f t="shared" si="1"/>
        <v>117</v>
      </c>
      <c r="S9" s="26">
        <v>0</v>
      </c>
      <c r="T9" s="27">
        <f t="shared" si="2"/>
        <v>0.97499999999999998</v>
      </c>
      <c r="U9" s="24">
        <v>0</v>
      </c>
      <c r="V9" s="36"/>
      <c r="W9" s="24">
        <v>0</v>
      </c>
      <c r="X9" s="24"/>
      <c r="Y9" s="28">
        <v>0</v>
      </c>
      <c r="Z9" s="29"/>
      <c r="AA9" s="28">
        <v>0</v>
      </c>
      <c r="AB9" s="29"/>
      <c r="AC9" s="30"/>
      <c r="AD9" s="31"/>
      <c r="AE9" s="32">
        <v>0</v>
      </c>
      <c r="AF9" s="32"/>
      <c r="AG9" s="21">
        <v>3</v>
      </c>
      <c r="AH9" s="21">
        <v>3</v>
      </c>
      <c r="AI9" s="33">
        <v>9</v>
      </c>
      <c r="AJ9" s="33">
        <v>6</v>
      </c>
      <c r="AK9" s="34">
        <v>4</v>
      </c>
      <c r="AL9" s="31">
        <v>3</v>
      </c>
      <c r="AM9" s="21">
        <f t="shared" si="3"/>
        <v>16</v>
      </c>
      <c r="AN9" s="21">
        <f t="shared" si="4"/>
        <v>12</v>
      </c>
      <c r="AO9" s="30"/>
      <c r="AP9" s="35">
        <f t="shared" si="5"/>
        <v>0.75</v>
      </c>
      <c r="AQ9" s="36">
        <f t="shared" si="6"/>
        <v>136</v>
      </c>
      <c r="AR9" s="21">
        <f t="shared" si="7"/>
        <v>129</v>
      </c>
      <c r="AS9" s="37">
        <f t="shared" si="8"/>
        <v>0.94852941176470584</v>
      </c>
      <c r="AT9" s="21">
        <f t="shared" si="9"/>
        <v>0</v>
      </c>
      <c r="AU9" s="21">
        <v>1</v>
      </c>
    </row>
    <row r="10" spans="1:47" s="2" customFormat="1" ht="24.75" customHeight="1">
      <c r="A10" s="18" t="s">
        <v>70</v>
      </c>
      <c r="B10" s="19">
        <v>2</v>
      </c>
      <c r="C10" s="20">
        <v>34</v>
      </c>
      <c r="D10" s="21">
        <v>29</v>
      </c>
      <c r="E10" s="21">
        <v>16</v>
      </c>
      <c r="F10" s="21">
        <v>16</v>
      </c>
      <c r="G10" s="22">
        <v>8</v>
      </c>
      <c r="H10" s="21">
        <v>8</v>
      </c>
      <c r="I10" s="22">
        <v>56</v>
      </c>
      <c r="J10" s="21">
        <v>55</v>
      </c>
      <c r="K10" s="23">
        <v>0</v>
      </c>
      <c r="L10" s="21">
        <v>0</v>
      </c>
      <c r="M10" s="23">
        <v>0</v>
      </c>
      <c r="N10" s="24">
        <v>0</v>
      </c>
      <c r="O10" s="24">
        <v>0</v>
      </c>
      <c r="P10" s="24">
        <v>0</v>
      </c>
      <c r="Q10" s="19">
        <f t="shared" si="0"/>
        <v>114</v>
      </c>
      <c r="R10" s="25">
        <f t="shared" si="1"/>
        <v>108</v>
      </c>
      <c r="S10" s="26">
        <v>0</v>
      </c>
      <c r="T10" s="27">
        <f t="shared" si="2"/>
        <v>0.94736842105263153</v>
      </c>
      <c r="U10" s="24">
        <v>0</v>
      </c>
      <c r="V10" s="36"/>
      <c r="W10" s="24">
        <v>0</v>
      </c>
      <c r="X10" s="24"/>
      <c r="Y10" s="28">
        <v>0</v>
      </c>
      <c r="Z10" s="29"/>
      <c r="AA10" s="28">
        <v>0</v>
      </c>
      <c r="AB10" s="29"/>
      <c r="AC10" s="30"/>
      <c r="AD10" s="31"/>
      <c r="AE10" s="32">
        <v>0</v>
      </c>
      <c r="AF10" s="32"/>
      <c r="AG10" s="21">
        <v>3</v>
      </c>
      <c r="AH10" s="21">
        <v>3</v>
      </c>
      <c r="AI10" s="33">
        <v>1</v>
      </c>
      <c r="AJ10" s="33">
        <v>1</v>
      </c>
      <c r="AK10" s="34">
        <v>0</v>
      </c>
      <c r="AL10" s="31">
        <v>0</v>
      </c>
      <c r="AM10" s="21">
        <f t="shared" si="3"/>
        <v>4</v>
      </c>
      <c r="AN10" s="21">
        <f t="shared" si="4"/>
        <v>4</v>
      </c>
      <c r="AO10" s="30"/>
      <c r="AP10" s="35">
        <f t="shared" si="5"/>
        <v>1</v>
      </c>
      <c r="AQ10" s="36">
        <f t="shared" si="6"/>
        <v>118</v>
      </c>
      <c r="AR10" s="21">
        <f t="shared" si="7"/>
        <v>112</v>
      </c>
      <c r="AS10" s="37">
        <f t="shared" si="8"/>
        <v>0.94915254237288138</v>
      </c>
      <c r="AT10" s="21">
        <f t="shared" si="9"/>
        <v>0</v>
      </c>
      <c r="AU10" s="21"/>
    </row>
    <row r="11" spans="1:47" s="2" customFormat="1" ht="24.75" customHeight="1">
      <c r="A11" s="18" t="s">
        <v>20</v>
      </c>
      <c r="B11" s="19">
        <v>2</v>
      </c>
      <c r="C11" s="20">
        <v>26</v>
      </c>
      <c r="D11" s="21">
        <v>26</v>
      </c>
      <c r="E11" s="21">
        <v>18</v>
      </c>
      <c r="F11" s="21">
        <v>17</v>
      </c>
      <c r="G11" s="22">
        <v>4</v>
      </c>
      <c r="H11" s="21">
        <v>4</v>
      </c>
      <c r="I11" s="22">
        <v>57</v>
      </c>
      <c r="J11" s="21">
        <v>56</v>
      </c>
      <c r="K11" s="23">
        <v>7</v>
      </c>
      <c r="L11" s="21">
        <v>7</v>
      </c>
      <c r="M11" s="23">
        <v>4</v>
      </c>
      <c r="N11" s="24">
        <v>3</v>
      </c>
      <c r="O11" s="24">
        <v>4</v>
      </c>
      <c r="P11" s="24">
        <v>4</v>
      </c>
      <c r="Q11" s="19">
        <f t="shared" si="0"/>
        <v>120</v>
      </c>
      <c r="R11" s="25">
        <f t="shared" si="1"/>
        <v>117</v>
      </c>
      <c r="S11" s="26">
        <v>0</v>
      </c>
      <c r="T11" s="27">
        <f t="shared" si="2"/>
        <v>0.97499999999999998</v>
      </c>
      <c r="U11" s="24">
        <v>0</v>
      </c>
      <c r="V11" s="36"/>
      <c r="W11" s="40">
        <v>1</v>
      </c>
      <c r="X11" s="24">
        <v>1</v>
      </c>
      <c r="Y11" s="28">
        <v>0</v>
      </c>
      <c r="Z11" s="29"/>
      <c r="AA11" s="28">
        <v>0</v>
      </c>
      <c r="AB11" s="29"/>
      <c r="AC11" s="30"/>
      <c r="AD11" s="31"/>
      <c r="AE11" s="32">
        <v>0</v>
      </c>
      <c r="AF11" s="32"/>
      <c r="AG11" s="21">
        <v>0</v>
      </c>
      <c r="AH11" s="21">
        <v>0</v>
      </c>
      <c r="AI11" s="33">
        <v>9</v>
      </c>
      <c r="AJ11" s="33">
        <v>7</v>
      </c>
      <c r="AK11" s="34">
        <v>0</v>
      </c>
      <c r="AL11" s="31">
        <v>0</v>
      </c>
      <c r="AM11" s="21">
        <f t="shared" si="3"/>
        <v>10</v>
      </c>
      <c r="AN11" s="21">
        <f t="shared" si="4"/>
        <v>8</v>
      </c>
      <c r="AO11" s="30"/>
      <c r="AP11" s="35">
        <f t="shared" si="5"/>
        <v>0.8</v>
      </c>
      <c r="AQ11" s="36">
        <f t="shared" si="6"/>
        <v>130</v>
      </c>
      <c r="AR11" s="21">
        <f t="shared" si="7"/>
        <v>125</v>
      </c>
      <c r="AS11" s="37">
        <f t="shared" si="8"/>
        <v>0.96153846153846156</v>
      </c>
      <c r="AT11" s="21">
        <f t="shared" si="9"/>
        <v>0</v>
      </c>
      <c r="AU11" s="21"/>
    </row>
    <row r="12" spans="1:47" s="2" customFormat="1" ht="24.75" customHeight="1">
      <c r="A12" s="18" t="s">
        <v>21</v>
      </c>
      <c r="B12" s="19">
        <v>1</v>
      </c>
      <c r="C12" s="20">
        <v>11</v>
      </c>
      <c r="D12" s="21">
        <v>10</v>
      </c>
      <c r="E12" s="21">
        <v>7</v>
      </c>
      <c r="F12" s="21">
        <v>7</v>
      </c>
      <c r="G12" s="22">
        <v>10</v>
      </c>
      <c r="H12" s="21">
        <v>10</v>
      </c>
      <c r="I12" s="22">
        <v>25</v>
      </c>
      <c r="J12" s="21">
        <v>25</v>
      </c>
      <c r="K12" s="23">
        <v>0</v>
      </c>
      <c r="L12" s="21">
        <v>0</v>
      </c>
      <c r="M12" s="23">
        <v>2</v>
      </c>
      <c r="N12" s="24">
        <v>2</v>
      </c>
      <c r="O12" s="24">
        <v>0</v>
      </c>
      <c r="P12" s="24">
        <v>0</v>
      </c>
      <c r="Q12" s="19">
        <f t="shared" si="0"/>
        <v>55</v>
      </c>
      <c r="R12" s="25">
        <f t="shared" si="1"/>
        <v>54</v>
      </c>
      <c r="S12" s="26">
        <v>0</v>
      </c>
      <c r="T12" s="27">
        <f t="shared" si="2"/>
        <v>0.98181818181818181</v>
      </c>
      <c r="U12" s="24">
        <v>0</v>
      </c>
      <c r="V12" s="36"/>
      <c r="W12" s="24">
        <v>0</v>
      </c>
      <c r="X12" s="24"/>
      <c r="Y12" s="28">
        <v>0</v>
      </c>
      <c r="Z12" s="29"/>
      <c r="AA12" s="28">
        <v>0</v>
      </c>
      <c r="AB12" s="29"/>
      <c r="AC12" s="30"/>
      <c r="AD12" s="31"/>
      <c r="AE12" s="38">
        <v>1</v>
      </c>
      <c r="AF12" s="32">
        <v>1</v>
      </c>
      <c r="AG12" s="21">
        <v>1</v>
      </c>
      <c r="AH12" s="21">
        <v>1</v>
      </c>
      <c r="AI12" s="33">
        <v>0</v>
      </c>
      <c r="AJ12" s="33">
        <v>0</v>
      </c>
      <c r="AK12" s="34">
        <v>0</v>
      </c>
      <c r="AL12" s="31">
        <v>0</v>
      </c>
      <c r="AM12" s="21">
        <f t="shared" si="3"/>
        <v>2</v>
      </c>
      <c r="AN12" s="21">
        <f t="shared" si="4"/>
        <v>2</v>
      </c>
      <c r="AO12" s="30"/>
      <c r="AP12" s="35">
        <f t="shared" si="5"/>
        <v>1</v>
      </c>
      <c r="AQ12" s="36">
        <f t="shared" si="6"/>
        <v>57</v>
      </c>
      <c r="AR12" s="21">
        <f t="shared" si="7"/>
        <v>56</v>
      </c>
      <c r="AS12" s="37">
        <f t="shared" si="8"/>
        <v>0.98245614035087714</v>
      </c>
      <c r="AT12" s="21">
        <f t="shared" si="9"/>
        <v>0</v>
      </c>
      <c r="AU12" s="21"/>
    </row>
    <row r="13" spans="1:47" s="2" customFormat="1" ht="24.75" customHeight="1">
      <c r="A13" s="18" t="s">
        <v>22</v>
      </c>
      <c r="B13" s="19">
        <v>2</v>
      </c>
      <c r="C13" s="20">
        <v>39</v>
      </c>
      <c r="D13" s="21">
        <v>36</v>
      </c>
      <c r="E13" s="21">
        <v>17</v>
      </c>
      <c r="F13" s="21">
        <v>17</v>
      </c>
      <c r="G13" s="22">
        <v>2</v>
      </c>
      <c r="H13" s="21">
        <v>2</v>
      </c>
      <c r="I13" s="22">
        <v>45</v>
      </c>
      <c r="J13" s="21">
        <v>44</v>
      </c>
      <c r="K13" s="23">
        <v>11</v>
      </c>
      <c r="L13" s="21">
        <v>10</v>
      </c>
      <c r="M13" s="23">
        <v>0</v>
      </c>
      <c r="N13" s="24">
        <v>0</v>
      </c>
      <c r="O13" s="24">
        <v>2</v>
      </c>
      <c r="P13" s="24">
        <v>1</v>
      </c>
      <c r="Q13" s="19">
        <f t="shared" si="0"/>
        <v>116</v>
      </c>
      <c r="R13" s="25">
        <f t="shared" si="1"/>
        <v>110</v>
      </c>
      <c r="S13" s="26">
        <v>0</v>
      </c>
      <c r="T13" s="27">
        <f t="shared" si="2"/>
        <v>0.94827586206896552</v>
      </c>
      <c r="U13" s="33">
        <v>0</v>
      </c>
      <c r="V13" s="39"/>
      <c r="W13" s="40">
        <v>1</v>
      </c>
      <c r="X13" s="24">
        <v>1</v>
      </c>
      <c r="Y13" s="28">
        <v>0</v>
      </c>
      <c r="Z13" s="29"/>
      <c r="AA13" s="28">
        <v>0</v>
      </c>
      <c r="AB13" s="29"/>
      <c r="AC13" s="30"/>
      <c r="AD13" s="31"/>
      <c r="AE13" s="32">
        <v>0</v>
      </c>
      <c r="AF13" s="32"/>
      <c r="AG13" s="21">
        <v>1</v>
      </c>
      <c r="AH13" s="21">
        <v>1</v>
      </c>
      <c r="AI13" s="33">
        <v>0</v>
      </c>
      <c r="AJ13" s="33">
        <v>0</v>
      </c>
      <c r="AK13" s="34">
        <v>0</v>
      </c>
      <c r="AL13" s="31">
        <v>0</v>
      </c>
      <c r="AM13" s="21">
        <f t="shared" si="3"/>
        <v>2</v>
      </c>
      <c r="AN13" s="21">
        <f t="shared" si="4"/>
        <v>2</v>
      </c>
      <c r="AO13" s="30"/>
      <c r="AP13" s="35">
        <f t="shared" si="5"/>
        <v>1</v>
      </c>
      <c r="AQ13" s="36">
        <f t="shared" si="6"/>
        <v>118</v>
      </c>
      <c r="AR13" s="21">
        <f t="shared" si="7"/>
        <v>112</v>
      </c>
      <c r="AS13" s="37">
        <f t="shared" si="8"/>
        <v>0.94915254237288138</v>
      </c>
      <c r="AT13" s="21">
        <f t="shared" si="9"/>
        <v>0</v>
      </c>
      <c r="AU13" s="21"/>
    </row>
    <row r="14" spans="1:47" s="2" customFormat="1" ht="24.75" customHeight="1">
      <c r="A14" s="18" t="s">
        <v>41</v>
      </c>
      <c r="B14" s="19">
        <v>1</v>
      </c>
      <c r="C14" s="20">
        <v>16</v>
      </c>
      <c r="D14" s="21">
        <v>14</v>
      </c>
      <c r="E14" s="21">
        <v>8</v>
      </c>
      <c r="F14" s="21">
        <v>8</v>
      </c>
      <c r="G14" s="22">
        <v>8</v>
      </c>
      <c r="H14" s="21">
        <v>8</v>
      </c>
      <c r="I14" s="22">
        <v>23</v>
      </c>
      <c r="J14" s="21">
        <v>23</v>
      </c>
      <c r="K14" s="23">
        <v>0</v>
      </c>
      <c r="L14" s="21">
        <v>0</v>
      </c>
      <c r="M14" s="23">
        <v>0</v>
      </c>
      <c r="N14" s="24">
        <v>0</v>
      </c>
      <c r="O14" s="24">
        <v>0</v>
      </c>
      <c r="P14" s="24">
        <v>0</v>
      </c>
      <c r="Q14" s="19">
        <f t="shared" si="0"/>
        <v>55</v>
      </c>
      <c r="R14" s="25">
        <f t="shared" si="1"/>
        <v>53</v>
      </c>
      <c r="S14" s="26">
        <v>0</v>
      </c>
      <c r="T14" s="27">
        <f t="shared" si="2"/>
        <v>0.96363636363636362</v>
      </c>
      <c r="U14" s="33">
        <v>0</v>
      </c>
      <c r="V14" s="39"/>
      <c r="W14" s="33">
        <v>0</v>
      </c>
      <c r="X14" s="24"/>
      <c r="Y14" s="28">
        <v>0</v>
      </c>
      <c r="Z14" s="29"/>
      <c r="AA14" s="28">
        <v>0</v>
      </c>
      <c r="AB14" s="29"/>
      <c r="AC14" s="30"/>
      <c r="AD14" s="31"/>
      <c r="AE14" s="38">
        <v>0</v>
      </c>
      <c r="AF14" s="32"/>
      <c r="AG14" s="21">
        <v>0</v>
      </c>
      <c r="AH14" s="21">
        <v>0</v>
      </c>
      <c r="AI14" s="33">
        <v>0</v>
      </c>
      <c r="AJ14" s="33">
        <v>0</v>
      </c>
      <c r="AK14" s="34">
        <v>0</v>
      </c>
      <c r="AL14" s="31">
        <v>0</v>
      </c>
      <c r="AM14" s="21">
        <f t="shared" si="3"/>
        <v>0</v>
      </c>
      <c r="AN14" s="21">
        <f t="shared" si="4"/>
        <v>0</v>
      </c>
      <c r="AO14" s="30"/>
      <c r="AP14" s="35">
        <v>0</v>
      </c>
      <c r="AQ14" s="36">
        <f t="shared" si="6"/>
        <v>55</v>
      </c>
      <c r="AR14" s="21">
        <f t="shared" si="7"/>
        <v>53</v>
      </c>
      <c r="AS14" s="37">
        <f t="shared" si="8"/>
        <v>0.96363636363636362</v>
      </c>
      <c r="AT14" s="21">
        <f t="shared" si="9"/>
        <v>0</v>
      </c>
      <c r="AU14" s="21">
        <v>3</v>
      </c>
    </row>
    <row r="15" spans="1:47" s="2" customFormat="1" ht="24.75" customHeight="1">
      <c r="A15" s="18" t="s">
        <v>23</v>
      </c>
      <c r="B15" s="19">
        <v>1</v>
      </c>
      <c r="C15" s="20">
        <v>15</v>
      </c>
      <c r="D15" s="21">
        <v>15</v>
      </c>
      <c r="E15" s="21">
        <v>9</v>
      </c>
      <c r="F15" s="21">
        <v>9</v>
      </c>
      <c r="G15" s="22">
        <v>2</v>
      </c>
      <c r="H15" s="21">
        <v>2</v>
      </c>
      <c r="I15" s="22">
        <v>30</v>
      </c>
      <c r="J15" s="21">
        <v>30</v>
      </c>
      <c r="K15" s="23">
        <v>2</v>
      </c>
      <c r="L15" s="21">
        <v>2</v>
      </c>
      <c r="M15" s="23">
        <v>2</v>
      </c>
      <c r="N15" s="24">
        <v>2</v>
      </c>
      <c r="O15" s="24">
        <v>0</v>
      </c>
      <c r="P15" s="24">
        <v>0</v>
      </c>
      <c r="Q15" s="19">
        <f t="shared" si="0"/>
        <v>60</v>
      </c>
      <c r="R15" s="25">
        <f t="shared" si="1"/>
        <v>60</v>
      </c>
      <c r="S15" s="26">
        <v>0</v>
      </c>
      <c r="T15" s="27">
        <f t="shared" si="2"/>
        <v>1</v>
      </c>
      <c r="U15" s="33">
        <v>0</v>
      </c>
      <c r="V15" s="39"/>
      <c r="W15" s="40">
        <v>1</v>
      </c>
      <c r="X15" s="24">
        <v>1</v>
      </c>
      <c r="Y15" s="28">
        <v>0</v>
      </c>
      <c r="Z15" s="29"/>
      <c r="AA15" s="28">
        <v>0</v>
      </c>
      <c r="AB15" s="29"/>
      <c r="AC15" s="30"/>
      <c r="AD15" s="31"/>
      <c r="AE15" s="38">
        <v>0</v>
      </c>
      <c r="AF15" s="32"/>
      <c r="AG15" s="21">
        <v>7</v>
      </c>
      <c r="AH15" s="21">
        <v>7</v>
      </c>
      <c r="AI15" s="33">
        <v>9</v>
      </c>
      <c r="AJ15" s="33">
        <v>7</v>
      </c>
      <c r="AK15" s="34">
        <v>2</v>
      </c>
      <c r="AL15" s="31">
        <v>2</v>
      </c>
      <c r="AM15" s="21">
        <f t="shared" si="3"/>
        <v>19</v>
      </c>
      <c r="AN15" s="21">
        <f t="shared" si="4"/>
        <v>17</v>
      </c>
      <c r="AO15" s="30"/>
      <c r="AP15" s="35">
        <f t="shared" si="5"/>
        <v>0.89473684210526316</v>
      </c>
      <c r="AQ15" s="36">
        <f t="shared" si="6"/>
        <v>79</v>
      </c>
      <c r="AR15" s="21">
        <f t="shared" si="7"/>
        <v>77</v>
      </c>
      <c r="AS15" s="37">
        <f t="shared" si="8"/>
        <v>0.97468354430379744</v>
      </c>
      <c r="AT15" s="21">
        <f t="shared" si="9"/>
        <v>0</v>
      </c>
      <c r="AU15" s="21"/>
    </row>
    <row r="16" spans="1:47" s="2" customFormat="1" ht="24.75" customHeight="1">
      <c r="A16" s="18" t="s">
        <v>24</v>
      </c>
      <c r="B16" s="19">
        <v>1</v>
      </c>
      <c r="C16" s="20">
        <v>18</v>
      </c>
      <c r="D16" s="21">
        <v>17</v>
      </c>
      <c r="E16" s="21">
        <v>8</v>
      </c>
      <c r="F16" s="21">
        <v>8</v>
      </c>
      <c r="G16" s="22">
        <v>5</v>
      </c>
      <c r="H16" s="21">
        <v>5</v>
      </c>
      <c r="I16" s="22">
        <v>19</v>
      </c>
      <c r="J16" s="21">
        <v>19</v>
      </c>
      <c r="K16" s="23">
        <v>0</v>
      </c>
      <c r="L16" s="21">
        <v>0</v>
      </c>
      <c r="M16" s="23">
        <v>0</v>
      </c>
      <c r="N16" s="24">
        <v>0</v>
      </c>
      <c r="O16" s="24">
        <v>0</v>
      </c>
      <c r="P16" s="24">
        <v>0</v>
      </c>
      <c r="Q16" s="19">
        <f t="shared" si="0"/>
        <v>50</v>
      </c>
      <c r="R16" s="25">
        <f t="shared" si="1"/>
        <v>49</v>
      </c>
      <c r="S16" s="26">
        <v>0</v>
      </c>
      <c r="T16" s="27">
        <f t="shared" si="2"/>
        <v>0.98</v>
      </c>
      <c r="U16" s="33">
        <v>0</v>
      </c>
      <c r="V16" s="39"/>
      <c r="W16" s="33">
        <v>0</v>
      </c>
      <c r="X16" s="24"/>
      <c r="Y16" s="28">
        <v>0</v>
      </c>
      <c r="Z16" s="29"/>
      <c r="AA16" s="28">
        <v>0</v>
      </c>
      <c r="AB16" s="29"/>
      <c r="AC16" s="30"/>
      <c r="AD16" s="31"/>
      <c r="AE16" s="38">
        <v>1</v>
      </c>
      <c r="AF16" s="32">
        <v>1</v>
      </c>
      <c r="AG16" s="21">
        <v>1</v>
      </c>
      <c r="AH16" s="21">
        <v>1</v>
      </c>
      <c r="AI16" s="33">
        <v>0</v>
      </c>
      <c r="AJ16" s="33">
        <v>0</v>
      </c>
      <c r="AK16" s="34">
        <v>0</v>
      </c>
      <c r="AL16" s="31">
        <v>0</v>
      </c>
      <c r="AM16" s="21">
        <f t="shared" si="3"/>
        <v>2</v>
      </c>
      <c r="AN16" s="21">
        <f t="shared" si="4"/>
        <v>2</v>
      </c>
      <c r="AO16" s="30"/>
      <c r="AP16" s="35">
        <f t="shared" si="5"/>
        <v>1</v>
      </c>
      <c r="AQ16" s="36">
        <f t="shared" si="6"/>
        <v>52</v>
      </c>
      <c r="AR16" s="21">
        <f t="shared" si="7"/>
        <v>51</v>
      </c>
      <c r="AS16" s="37">
        <f t="shared" si="8"/>
        <v>0.98076923076923073</v>
      </c>
      <c r="AT16" s="21">
        <f t="shared" si="9"/>
        <v>0</v>
      </c>
      <c r="AU16" s="21">
        <v>1</v>
      </c>
    </row>
    <row r="17" spans="1:47" s="2" customFormat="1" ht="24.75" customHeight="1">
      <c r="A17" s="18" t="s">
        <v>25</v>
      </c>
      <c r="B17" s="19">
        <v>1</v>
      </c>
      <c r="C17" s="20">
        <v>8</v>
      </c>
      <c r="D17" s="21">
        <v>8</v>
      </c>
      <c r="E17" s="21">
        <v>7</v>
      </c>
      <c r="F17" s="21">
        <v>6</v>
      </c>
      <c r="G17" s="22">
        <v>8</v>
      </c>
      <c r="H17" s="21">
        <v>8</v>
      </c>
      <c r="I17" s="22">
        <v>27</v>
      </c>
      <c r="J17" s="21">
        <v>26</v>
      </c>
      <c r="K17" s="23">
        <v>0</v>
      </c>
      <c r="L17" s="21">
        <v>0</v>
      </c>
      <c r="M17" s="23">
        <v>0</v>
      </c>
      <c r="N17" s="24">
        <v>0</v>
      </c>
      <c r="O17" s="24">
        <v>0</v>
      </c>
      <c r="P17" s="24">
        <v>0</v>
      </c>
      <c r="Q17" s="19">
        <f t="shared" si="0"/>
        <v>50</v>
      </c>
      <c r="R17" s="25">
        <f t="shared" si="1"/>
        <v>48</v>
      </c>
      <c r="S17" s="26">
        <v>0</v>
      </c>
      <c r="T17" s="27">
        <f t="shared" si="2"/>
        <v>0.96</v>
      </c>
      <c r="U17" s="33">
        <v>0</v>
      </c>
      <c r="V17" s="39"/>
      <c r="W17" s="33">
        <v>0</v>
      </c>
      <c r="X17" s="24"/>
      <c r="Y17" s="28">
        <v>0</v>
      </c>
      <c r="Z17" s="29"/>
      <c r="AA17" s="28">
        <v>0</v>
      </c>
      <c r="AB17" s="29"/>
      <c r="AC17" s="30"/>
      <c r="AD17" s="31"/>
      <c r="AE17" s="38">
        <v>1</v>
      </c>
      <c r="AF17" s="41">
        <v>1</v>
      </c>
      <c r="AG17" s="21">
        <v>2</v>
      </c>
      <c r="AH17" s="21">
        <v>2</v>
      </c>
      <c r="AI17" s="33">
        <v>1</v>
      </c>
      <c r="AJ17" s="33">
        <v>1</v>
      </c>
      <c r="AK17" s="34">
        <v>0</v>
      </c>
      <c r="AL17" s="31">
        <v>0</v>
      </c>
      <c r="AM17" s="21">
        <f t="shared" si="3"/>
        <v>4</v>
      </c>
      <c r="AN17" s="21">
        <f t="shared" si="4"/>
        <v>4</v>
      </c>
      <c r="AO17" s="30"/>
      <c r="AP17" s="35">
        <f t="shared" si="5"/>
        <v>1</v>
      </c>
      <c r="AQ17" s="36">
        <f t="shared" si="6"/>
        <v>54</v>
      </c>
      <c r="AR17" s="21">
        <f t="shared" si="7"/>
        <v>52</v>
      </c>
      <c r="AS17" s="37">
        <f t="shared" si="8"/>
        <v>0.96296296296296291</v>
      </c>
      <c r="AT17" s="21">
        <f t="shared" si="9"/>
        <v>0</v>
      </c>
      <c r="AU17" s="21"/>
    </row>
    <row r="18" spans="1:47" s="2" customFormat="1" ht="24.75" customHeight="1">
      <c r="A18" s="18" t="s">
        <v>26</v>
      </c>
      <c r="B18" s="19">
        <v>2</v>
      </c>
      <c r="C18" s="20">
        <v>25</v>
      </c>
      <c r="D18" s="21">
        <v>21</v>
      </c>
      <c r="E18" s="21">
        <v>17</v>
      </c>
      <c r="F18" s="21">
        <v>17</v>
      </c>
      <c r="G18" s="22">
        <v>16</v>
      </c>
      <c r="H18" s="21">
        <v>16</v>
      </c>
      <c r="I18" s="22">
        <v>48</v>
      </c>
      <c r="J18" s="21">
        <v>47</v>
      </c>
      <c r="K18" s="23">
        <v>0</v>
      </c>
      <c r="L18" s="21">
        <v>0</v>
      </c>
      <c r="M18" s="23">
        <v>0</v>
      </c>
      <c r="N18" s="24">
        <v>0</v>
      </c>
      <c r="O18" s="24">
        <v>0</v>
      </c>
      <c r="P18" s="24">
        <v>0</v>
      </c>
      <c r="Q18" s="19">
        <f t="shared" si="0"/>
        <v>106</v>
      </c>
      <c r="R18" s="25">
        <f t="shared" si="1"/>
        <v>101</v>
      </c>
      <c r="S18" s="26">
        <v>0</v>
      </c>
      <c r="T18" s="27">
        <f t="shared" si="2"/>
        <v>0.95283018867924529</v>
      </c>
      <c r="U18" s="33">
        <v>0</v>
      </c>
      <c r="V18" s="39"/>
      <c r="W18" s="33">
        <v>0</v>
      </c>
      <c r="X18" s="24"/>
      <c r="Y18" s="28">
        <v>0</v>
      </c>
      <c r="Z18" s="29"/>
      <c r="AA18" s="28">
        <v>0</v>
      </c>
      <c r="AB18" s="29"/>
      <c r="AC18" s="30"/>
      <c r="AD18" s="31"/>
      <c r="AE18" s="32">
        <v>0</v>
      </c>
      <c r="AF18" s="41"/>
      <c r="AG18" s="21">
        <v>0</v>
      </c>
      <c r="AH18" s="21">
        <v>0</v>
      </c>
      <c r="AI18" s="33">
        <v>1</v>
      </c>
      <c r="AJ18" s="33">
        <v>1</v>
      </c>
      <c r="AK18" s="34">
        <v>0</v>
      </c>
      <c r="AL18" s="31">
        <v>0</v>
      </c>
      <c r="AM18" s="21">
        <f t="shared" si="3"/>
        <v>1</v>
      </c>
      <c r="AN18" s="21">
        <f t="shared" si="4"/>
        <v>1</v>
      </c>
      <c r="AO18" s="30"/>
      <c r="AP18" s="35">
        <f t="shared" si="5"/>
        <v>1</v>
      </c>
      <c r="AQ18" s="36">
        <f t="shared" si="6"/>
        <v>107</v>
      </c>
      <c r="AR18" s="21">
        <f t="shared" si="7"/>
        <v>102</v>
      </c>
      <c r="AS18" s="37">
        <f t="shared" si="8"/>
        <v>0.95327102803738317</v>
      </c>
      <c r="AT18" s="21">
        <f t="shared" si="9"/>
        <v>0</v>
      </c>
      <c r="AU18" s="21">
        <v>1</v>
      </c>
    </row>
    <row r="19" spans="1:47" s="2" customFormat="1" ht="24.75" customHeight="1">
      <c r="A19" s="18" t="s">
        <v>27</v>
      </c>
      <c r="B19" s="19">
        <v>1</v>
      </c>
      <c r="C19" s="20">
        <v>14</v>
      </c>
      <c r="D19" s="21">
        <v>14</v>
      </c>
      <c r="E19" s="21">
        <v>9</v>
      </c>
      <c r="F19" s="21">
        <v>9</v>
      </c>
      <c r="G19" s="22">
        <v>9</v>
      </c>
      <c r="H19" s="21">
        <v>9</v>
      </c>
      <c r="I19" s="22">
        <v>23</v>
      </c>
      <c r="J19" s="21">
        <v>23</v>
      </c>
      <c r="K19" s="23">
        <v>0</v>
      </c>
      <c r="L19" s="21">
        <v>0</v>
      </c>
      <c r="M19" s="23">
        <v>0</v>
      </c>
      <c r="N19" s="24">
        <v>0</v>
      </c>
      <c r="O19" s="24">
        <v>0</v>
      </c>
      <c r="P19" s="24">
        <v>0</v>
      </c>
      <c r="Q19" s="19">
        <f t="shared" si="0"/>
        <v>55</v>
      </c>
      <c r="R19" s="25">
        <f t="shared" si="1"/>
        <v>55</v>
      </c>
      <c r="S19" s="26">
        <v>0</v>
      </c>
      <c r="T19" s="27">
        <f t="shared" si="2"/>
        <v>1</v>
      </c>
      <c r="U19" s="40">
        <v>1</v>
      </c>
      <c r="V19" s="39">
        <v>1</v>
      </c>
      <c r="W19" s="33">
        <v>0</v>
      </c>
      <c r="X19" s="24"/>
      <c r="Y19" s="28">
        <v>0</v>
      </c>
      <c r="Z19" s="29"/>
      <c r="AA19" s="28">
        <v>0</v>
      </c>
      <c r="AB19" s="29"/>
      <c r="AC19" s="30"/>
      <c r="AD19" s="31"/>
      <c r="AE19" s="32">
        <v>0</v>
      </c>
      <c r="AF19" s="41"/>
      <c r="AG19" s="21">
        <v>1</v>
      </c>
      <c r="AH19" s="21">
        <v>1</v>
      </c>
      <c r="AI19" s="33">
        <v>1</v>
      </c>
      <c r="AJ19" s="33">
        <v>1</v>
      </c>
      <c r="AK19" s="34">
        <v>0</v>
      </c>
      <c r="AL19" s="31">
        <v>0</v>
      </c>
      <c r="AM19" s="21">
        <f t="shared" si="3"/>
        <v>3</v>
      </c>
      <c r="AN19" s="21">
        <f t="shared" si="4"/>
        <v>3</v>
      </c>
      <c r="AO19" s="30"/>
      <c r="AP19" s="35">
        <f t="shared" si="5"/>
        <v>1</v>
      </c>
      <c r="AQ19" s="36">
        <f t="shared" si="6"/>
        <v>58</v>
      </c>
      <c r="AR19" s="21">
        <f t="shared" si="7"/>
        <v>58</v>
      </c>
      <c r="AS19" s="37">
        <f t="shared" si="8"/>
        <v>1</v>
      </c>
      <c r="AT19" s="21">
        <f t="shared" si="9"/>
        <v>0</v>
      </c>
      <c r="AU19" s="21">
        <v>2</v>
      </c>
    </row>
    <row r="20" spans="1:47" s="2" customFormat="1" ht="24.75" customHeight="1">
      <c r="A20" s="18" t="s">
        <v>28</v>
      </c>
      <c r="B20" s="19">
        <v>1</v>
      </c>
      <c r="C20" s="20">
        <v>13</v>
      </c>
      <c r="D20" s="21">
        <v>13</v>
      </c>
      <c r="E20" s="21">
        <v>8</v>
      </c>
      <c r="F20" s="21">
        <v>8</v>
      </c>
      <c r="G20" s="22">
        <v>10</v>
      </c>
      <c r="H20" s="21">
        <v>10</v>
      </c>
      <c r="I20" s="22">
        <v>20</v>
      </c>
      <c r="J20" s="21">
        <v>18</v>
      </c>
      <c r="K20" s="23">
        <v>5</v>
      </c>
      <c r="L20" s="21">
        <v>5</v>
      </c>
      <c r="M20" s="23">
        <v>0</v>
      </c>
      <c r="N20" s="24">
        <v>0</v>
      </c>
      <c r="O20" s="24">
        <v>0</v>
      </c>
      <c r="P20" s="24">
        <v>0</v>
      </c>
      <c r="Q20" s="19">
        <f t="shared" si="0"/>
        <v>56</v>
      </c>
      <c r="R20" s="25">
        <f t="shared" si="1"/>
        <v>54</v>
      </c>
      <c r="S20" s="26">
        <v>0</v>
      </c>
      <c r="T20" s="27">
        <f t="shared" si="2"/>
        <v>0.9642857142857143</v>
      </c>
      <c r="U20" s="24">
        <v>0</v>
      </c>
      <c r="V20" s="36"/>
      <c r="W20" s="24">
        <v>0</v>
      </c>
      <c r="X20" s="24"/>
      <c r="Y20" s="28">
        <v>0</v>
      </c>
      <c r="Z20" s="29"/>
      <c r="AA20" s="28">
        <v>0</v>
      </c>
      <c r="AB20" s="29"/>
      <c r="AC20" s="30"/>
      <c r="AD20" s="31"/>
      <c r="AE20" s="32">
        <v>0</v>
      </c>
      <c r="AF20" s="41"/>
      <c r="AG20" s="21">
        <v>0</v>
      </c>
      <c r="AH20" s="21">
        <v>0</v>
      </c>
      <c r="AI20" s="33">
        <v>1</v>
      </c>
      <c r="AJ20" s="33">
        <v>0</v>
      </c>
      <c r="AK20" s="34">
        <v>1</v>
      </c>
      <c r="AL20" s="31">
        <v>1</v>
      </c>
      <c r="AM20" s="21">
        <f t="shared" si="3"/>
        <v>2</v>
      </c>
      <c r="AN20" s="21">
        <f t="shared" si="4"/>
        <v>1</v>
      </c>
      <c r="AO20" s="30"/>
      <c r="AP20" s="35">
        <f t="shared" si="5"/>
        <v>0.5</v>
      </c>
      <c r="AQ20" s="36">
        <f t="shared" si="6"/>
        <v>58</v>
      </c>
      <c r="AR20" s="21">
        <f t="shared" si="7"/>
        <v>55</v>
      </c>
      <c r="AS20" s="37">
        <f t="shared" si="8"/>
        <v>0.94827586206896552</v>
      </c>
      <c r="AT20" s="21">
        <f t="shared" si="9"/>
        <v>0</v>
      </c>
      <c r="AU20" s="21"/>
    </row>
    <row r="21" spans="1:47" s="2" customFormat="1" ht="24.75" customHeight="1">
      <c r="A21" s="18" t="s">
        <v>38</v>
      </c>
      <c r="B21" s="19">
        <v>2</v>
      </c>
      <c r="C21" s="20">
        <v>21</v>
      </c>
      <c r="D21" s="21">
        <v>19</v>
      </c>
      <c r="E21" s="21">
        <v>18</v>
      </c>
      <c r="F21" s="21">
        <v>18</v>
      </c>
      <c r="G21" s="22">
        <v>22</v>
      </c>
      <c r="H21" s="21">
        <v>22</v>
      </c>
      <c r="I21" s="22">
        <v>52</v>
      </c>
      <c r="J21" s="21">
        <v>52</v>
      </c>
      <c r="K21" s="23">
        <v>0</v>
      </c>
      <c r="L21" s="21">
        <v>0</v>
      </c>
      <c r="M21" s="23">
        <v>1</v>
      </c>
      <c r="N21" s="24">
        <v>1</v>
      </c>
      <c r="O21" s="24">
        <v>0</v>
      </c>
      <c r="P21" s="24">
        <v>0</v>
      </c>
      <c r="Q21" s="19">
        <f t="shared" si="0"/>
        <v>114</v>
      </c>
      <c r="R21" s="25">
        <f t="shared" si="1"/>
        <v>112</v>
      </c>
      <c r="S21" s="26">
        <v>0</v>
      </c>
      <c r="T21" s="27">
        <f t="shared" si="2"/>
        <v>0.98245614035087714</v>
      </c>
      <c r="U21" s="24">
        <v>0</v>
      </c>
      <c r="V21" s="36"/>
      <c r="W21" s="24">
        <v>0</v>
      </c>
      <c r="X21" s="24"/>
      <c r="Y21" s="28">
        <v>0</v>
      </c>
      <c r="Z21" s="29"/>
      <c r="AA21" s="28">
        <v>0</v>
      </c>
      <c r="AB21" s="29"/>
      <c r="AC21" s="30"/>
      <c r="AD21" s="31"/>
      <c r="AE21" s="32">
        <v>0</v>
      </c>
      <c r="AF21" s="41"/>
      <c r="AG21" s="21">
        <v>4</v>
      </c>
      <c r="AH21" s="21">
        <v>4</v>
      </c>
      <c r="AI21" s="33">
        <v>1</v>
      </c>
      <c r="AJ21" s="33">
        <v>1</v>
      </c>
      <c r="AK21" s="34">
        <v>0</v>
      </c>
      <c r="AL21" s="31">
        <v>0</v>
      </c>
      <c r="AM21" s="21">
        <f t="shared" si="3"/>
        <v>5</v>
      </c>
      <c r="AN21" s="21">
        <f t="shared" si="4"/>
        <v>5</v>
      </c>
      <c r="AO21" s="30"/>
      <c r="AP21" s="35">
        <f t="shared" si="5"/>
        <v>1</v>
      </c>
      <c r="AQ21" s="36">
        <f t="shared" si="6"/>
        <v>119</v>
      </c>
      <c r="AR21" s="21">
        <f t="shared" si="7"/>
        <v>117</v>
      </c>
      <c r="AS21" s="37">
        <f t="shared" si="8"/>
        <v>0.98319327731092432</v>
      </c>
      <c r="AT21" s="21">
        <f t="shared" si="9"/>
        <v>0</v>
      </c>
      <c r="AU21" s="21">
        <v>2</v>
      </c>
    </row>
    <row r="22" spans="1:47" s="2" customFormat="1" ht="24.75" customHeight="1">
      <c r="A22" s="18" t="s">
        <v>60</v>
      </c>
      <c r="B22" s="19">
        <v>1</v>
      </c>
      <c r="C22" s="20">
        <v>38</v>
      </c>
      <c r="D22" s="21">
        <v>34</v>
      </c>
      <c r="E22" s="21">
        <v>8</v>
      </c>
      <c r="F22" s="21">
        <v>6</v>
      </c>
      <c r="G22" s="22">
        <v>1</v>
      </c>
      <c r="H22" s="21">
        <v>1</v>
      </c>
      <c r="I22" s="22">
        <v>9</v>
      </c>
      <c r="J22" s="21">
        <v>9</v>
      </c>
      <c r="K22" s="23">
        <v>0</v>
      </c>
      <c r="L22" s="21">
        <v>0</v>
      </c>
      <c r="M22" s="23">
        <v>0</v>
      </c>
      <c r="N22" s="24">
        <v>0</v>
      </c>
      <c r="O22" s="24">
        <v>0</v>
      </c>
      <c r="P22" s="24">
        <v>0</v>
      </c>
      <c r="Q22" s="19">
        <f t="shared" si="0"/>
        <v>56</v>
      </c>
      <c r="R22" s="25">
        <f t="shared" si="1"/>
        <v>50</v>
      </c>
      <c r="S22" s="26">
        <v>0</v>
      </c>
      <c r="T22" s="27">
        <f t="shared" si="2"/>
        <v>0.8928571428571429</v>
      </c>
      <c r="U22" s="24">
        <v>0</v>
      </c>
      <c r="V22" s="36"/>
      <c r="W22" s="24">
        <v>0</v>
      </c>
      <c r="X22" s="24"/>
      <c r="Y22" s="28">
        <v>0</v>
      </c>
      <c r="Z22" s="29"/>
      <c r="AA22" s="28">
        <v>0</v>
      </c>
      <c r="AB22" s="29"/>
      <c r="AC22" s="21"/>
      <c r="AD22" s="24"/>
      <c r="AE22" s="32">
        <v>0</v>
      </c>
      <c r="AF22" s="41"/>
      <c r="AG22" s="21">
        <v>1</v>
      </c>
      <c r="AH22" s="21">
        <v>1</v>
      </c>
      <c r="AI22" s="33">
        <v>0</v>
      </c>
      <c r="AJ22" s="33">
        <v>0</v>
      </c>
      <c r="AK22" s="34">
        <v>0</v>
      </c>
      <c r="AL22" s="24">
        <v>0</v>
      </c>
      <c r="AM22" s="21">
        <f t="shared" si="3"/>
        <v>1</v>
      </c>
      <c r="AN22" s="21">
        <f t="shared" si="4"/>
        <v>1</v>
      </c>
      <c r="AO22" s="30"/>
      <c r="AP22" s="35">
        <f t="shared" si="5"/>
        <v>1</v>
      </c>
      <c r="AQ22" s="36">
        <f t="shared" si="6"/>
        <v>57</v>
      </c>
      <c r="AR22" s="21">
        <f t="shared" si="7"/>
        <v>51</v>
      </c>
      <c r="AS22" s="37">
        <f t="shared" si="8"/>
        <v>0.89473684210526316</v>
      </c>
      <c r="AT22" s="21">
        <f t="shared" si="9"/>
        <v>0</v>
      </c>
      <c r="AU22" s="21">
        <v>1</v>
      </c>
    </row>
    <row r="23" spans="1:47" s="2" customFormat="1" ht="24.75" customHeight="1">
      <c r="A23" s="18" t="s">
        <v>29</v>
      </c>
      <c r="B23" s="19">
        <v>3</v>
      </c>
      <c r="C23" s="20">
        <v>53</v>
      </c>
      <c r="D23" s="21">
        <v>48</v>
      </c>
      <c r="E23" s="21">
        <v>24</v>
      </c>
      <c r="F23" s="21">
        <v>24</v>
      </c>
      <c r="G23" s="22">
        <v>19</v>
      </c>
      <c r="H23" s="21">
        <v>19</v>
      </c>
      <c r="I23" s="22">
        <v>47</v>
      </c>
      <c r="J23" s="21">
        <v>46</v>
      </c>
      <c r="K23" s="23">
        <v>18</v>
      </c>
      <c r="L23" s="21">
        <v>18</v>
      </c>
      <c r="M23" s="23">
        <v>3</v>
      </c>
      <c r="N23" s="24">
        <v>3</v>
      </c>
      <c r="O23" s="24">
        <v>1</v>
      </c>
      <c r="P23" s="24">
        <v>1</v>
      </c>
      <c r="Q23" s="19">
        <f t="shared" si="0"/>
        <v>165</v>
      </c>
      <c r="R23" s="25">
        <f t="shared" si="1"/>
        <v>159</v>
      </c>
      <c r="S23" s="26">
        <v>0</v>
      </c>
      <c r="T23" s="27">
        <f t="shared" si="2"/>
        <v>0.96363636363636362</v>
      </c>
      <c r="U23" s="24">
        <v>0</v>
      </c>
      <c r="V23" s="36"/>
      <c r="W23" s="40">
        <v>1</v>
      </c>
      <c r="X23" s="24">
        <v>1</v>
      </c>
      <c r="Y23" s="28">
        <v>0</v>
      </c>
      <c r="Z23" s="29"/>
      <c r="AA23" s="28">
        <v>0</v>
      </c>
      <c r="AB23" s="29"/>
      <c r="AC23" s="21"/>
      <c r="AD23" s="24"/>
      <c r="AE23" s="38">
        <v>1</v>
      </c>
      <c r="AF23" s="41">
        <v>1</v>
      </c>
      <c r="AG23" s="21">
        <v>5</v>
      </c>
      <c r="AH23" s="21">
        <v>5</v>
      </c>
      <c r="AI23" s="33">
        <v>3</v>
      </c>
      <c r="AJ23" s="33">
        <v>0</v>
      </c>
      <c r="AK23" s="34">
        <v>3</v>
      </c>
      <c r="AL23" s="31">
        <v>2</v>
      </c>
      <c r="AM23" s="21">
        <f t="shared" si="3"/>
        <v>13</v>
      </c>
      <c r="AN23" s="21">
        <f t="shared" si="4"/>
        <v>9</v>
      </c>
      <c r="AO23" s="30"/>
      <c r="AP23" s="35">
        <f t="shared" si="5"/>
        <v>0.69230769230769229</v>
      </c>
      <c r="AQ23" s="36">
        <f t="shared" si="6"/>
        <v>178</v>
      </c>
      <c r="AR23" s="21">
        <f t="shared" si="7"/>
        <v>168</v>
      </c>
      <c r="AS23" s="37">
        <f t="shared" si="8"/>
        <v>0.9438202247191011</v>
      </c>
      <c r="AT23" s="21">
        <f t="shared" si="9"/>
        <v>0</v>
      </c>
      <c r="AU23" s="21">
        <v>3</v>
      </c>
    </row>
    <row r="24" spans="1:47" s="2" customFormat="1" ht="24.75" customHeight="1">
      <c r="A24" s="18" t="s">
        <v>30</v>
      </c>
      <c r="B24" s="19">
        <v>3</v>
      </c>
      <c r="C24" s="20">
        <v>35</v>
      </c>
      <c r="D24" s="21">
        <v>32</v>
      </c>
      <c r="E24" s="21">
        <v>25</v>
      </c>
      <c r="F24" s="21">
        <v>24</v>
      </c>
      <c r="G24" s="22">
        <v>10</v>
      </c>
      <c r="H24" s="21">
        <v>9</v>
      </c>
      <c r="I24" s="22">
        <v>78</v>
      </c>
      <c r="J24" s="21">
        <v>78</v>
      </c>
      <c r="K24" s="23">
        <v>12</v>
      </c>
      <c r="L24" s="21">
        <v>12</v>
      </c>
      <c r="M24" s="23">
        <v>5</v>
      </c>
      <c r="N24" s="24">
        <v>3</v>
      </c>
      <c r="O24" s="24">
        <v>0</v>
      </c>
      <c r="P24" s="24">
        <v>0</v>
      </c>
      <c r="Q24" s="19">
        <f t="shared" si="0"/>
        <v>165</v>
      </c>
      <c r="R24" s="25">
        <f t="shared" si="1"/>
        <v>158</v>
      </c>
      <c r="S24" s="26">
        <v>0</v>
      </c>
      <c r="T24" s="27">
        <f t="shared" si="2"/>
        <v>0.95757575757575752</v>
      </c>
      <c r="U24" s="24">
        <v>0</v>
      </c>
      <c r="V24" s="36"/>
      <c r="W24" s="24">
        <v>0</v>
      </c>
      <c r="X24" s="24"/>
      <c r="Y24" s="28">
        <v>0</v>
      </c>
      <c r="Z24" s="29"/>
      <c r="AA24" s="28">
        <v>0</v>
      </c>
      <c r="AB24" s="29"/>
      <c r="AC24" s="21"/>
      <c r="AD24" s="24"/>
      <c r="AE24" s="32">
        <v>0</v>
      </c>
      <c r="AF24" s="41"/>
      <c r="AG24" s="21">
        <v>7</v>
      </c>
      <c r="AH24" s="21">
        <v>7</v>
      </c>
      <c r="AI24" s="33">
        <v>0</v>
      </c>
      <c r="AJ24" s="33">
        <v>0</v>
      </c>
      <c r="AK24" s="34">
        <v>0</v>
      </c>
      <c r="AL24" s="31">
        <v>0</v>
      </c>
      <c r="AM24" s="21">
        <f t="shared" si="3"/>
        <v>7</v>
      </c>
      <c r="AN24" s="21">
        <f t="shared" si="4"/>
        <v>7</v>
      </c>
      <c r="AO24" s="30"/>
      <c r="AP24" s="35">
        <f t="shared" si="5"/>
        <v>1</v>
      </c>
      <c r="AQ24" s="36">
        <f t="shared" si="6"/>
        <v>172</v>
      </c>
      <c r="AR24" s="21">
        <f t="shared" si="7"/>
        <v>165</v>
      </c>
      <c r="AS24" s="37">
        <f t="shared" si="8"/>
        <v>0.95930232558139539</v>
      </c>
      <c r="AT24" s="21">
        <f t="shared" si="9"/>
        <v>0</v>
      </c>
      <c r="AU24" s="21">
        <v>1</v>
      </c>
    </row>
    <row r="25" spans="1:47" s="2" customFormat="1" ht="24.75" customHeight="1">
      <c r="A25" s="18" t="s">
        <v>31</v>
      </c>
      <c r="B25" s="19">
        <v>3</v>
      </c>
      <c r="C25" s="20">
        <v>49</v>
      </c>
      <c r="D25" s="21">
        <v>45</v>
      </c>
      <c r="E25" s="21">
        <v>23</v>
      </c>
      <c r="F25" s="21">
        <v>23</v>
      </c>
      <c r="G25" s="22">
        <v>16</v>
      </c>
      <c r="H25" s="21">
        <v>16</v>
      </c>
      <c r="I25" s="22">
        <v>58</v>
      </c>
      <c r="J25" s="21">
        <v>57</v>
      </c>
      <c r="K25" s="23">
        <v>16</v>
      </c>
      <c r="L25" s="21">
        <v>16</v>
      </c>
      <c r="M25" s="23">
        <v>1</v>
      </c>
      <c r="N25" s="24">
        <v>1</v>
      </c>
      <c r="O25" s="24">
        <v>0</v>
      </c>
      <c r="P25" s="24">
        <v>0</v>
      </c>
      <c r="Q25" s="19">
        <f t="shared" si="0"/>
        <v>163</v>
      </c>
      <c r="R25" s="25">
        <f t="shared" si="1"/>
        <v>158</v>
      </c>
      <c r="S25" s="26">
        <v>0</v>
      </c>
      <c r="T25" s="27">
        <f t="shared" si="2"/>
        <v>0.96932515337423308</v>
      </c>
      <c r="U25" s="24">
        <v>0</v>
      </c>
      <c r="V25" s="36"/>
      <c r="W25" s="24">
        <v>0</v>
      </c>
      <c r="X25" s="24"/>
      <c r="Y25" s="28">
        <v>0</v>
      </c>
      <c r="Z25" s="24"/>
      <c r="AA25" s="28">
        <v>0</v>
      </c>
      <c r="AB25" s="29"/>
      <c r="AC25" s="21"/>
      <c r="AD25" s="24"/>
      <c r="AE25" s="32">
        <v>0</v>
      </c>
      <c r="AF25" s="41"/>
      <c r="AG25" s="21">
        <v>9</v>
      </c>
      <c r="AH25" s="21">
        <v>9</v>
      </c>
      <c r="AI25" s="33">
        <v>3</v>
      </c>
      <c r="AJ25" s="33">
        <v>2</v>
      </c>
      <c r="AK25" s="34">
        <v>0</v>
      </c>
      <c r="AL25" s="31">
        <v>0</v>
      </c>
      <c r="AM25" s="21">
        <f t="shared" si="3"/>
        <v>12</v>
      </c>
      <c r="AN25" s="21">
        <f t="shared" si="4"/>
        <v>11</v>
      </c>
      <c r="AO25" s="30"/>
      <c r="AP25" s="35">
        <f t="shared" si="5"/>
        <v>0.91666666666666663</v>
      </c>
      <c r="AQ25" s="36">
        <f t="shared" si="6"/>
        <v>175</v>
      </c>
      <c r="AR25" s="21">
        <f t="shared" si="7"/>
        <v>169</v>
      </c>
      <c r="AS25" s="37">
        <f t="shared" si="8"/>
        <v>0.96571428571428575</v>
      </c>
      <c r="AT25" s="21">
        <f t="shared" si="9"/>
        <v>0</v>
      </c>
      <c r="AU25" s="21">
        <v>1</v>
      </c>
    </row>
    <row r="26" spans="1:47" s="2" customFormat="1" ht="24.75" customHeight="1">
      <c r="A26" s="18" t="s">
        <v>40</v>
      </c>
      <c r="B26" s="19">
        <v>3</v>
      </c>
      <c r="C26" s="20">
        <v>33</v>
      </c>
      <c r="D26" s="21">
        <v>32</v>
      </c>
      <c r="E26" s="21">
        <v>25</v>
      </c>
      <c r="F26" s="21">
        <v>22</v>
      </c>
      <c r="G26" s="22">
        <v>23</v>
      </c>
      <c r="H26" s="21">
        <v>23</v>
      </c>
      <c r="I26" s="22">
        <v>67</v>
      </c>
      <c r="J26" s="21">
        <v>66</v>
      </c>
      <c r="K26" s="23">
        <v>15</v>
      </c>
      <c r="L26" s="21">
        <v>15</v>
      </c>
      <c r="M26" s="23">
        <v>3</v>
      </c>
      <c r="N26" s="24">
        <v>2</v>
      </c>
      <c r="O26" s="24">
        <v>0</v>
      </c>
      <c r="P26" s="24">
        <v>0</v>
      </c>
      <c r="Q26" s="19">
        <f t="shared" si="0"/>
        <v>166</v>
      </c>
      <c r="R26" s="25">
        <f t="shared" si="1"/>
        <v>160</v>
      </c>
      <c r="S26" s="26">
        <v>0</v>
      </c>
      <c r="T26" s="27">
        <f t="shared" si="2"/>
        <v>0.96385542168674698</v>
      </c>
      <c r="U26" s="40">
        <v>1</v>
      </c>
      <c r="V26" s="36">
        <v>1</v>
      </c>
      <c r="W26" s="24">
        <v>0</v>
      </c>
      <c r="X26" s="24"/>
      <c r="Y26" s="21">
        <v>1</v>
      </c>
      <c r="Z26" s="24">
        <v>1</v>
      </c>
      <c r="AA26" s="28">
        <v>0</v>
      </c>
      <c r="AB26" s="29"/>
      <c r="AC26" s="30"/>
      <c r="AD26" s="31"/>
      <c r="AE26" s="32">
        <v>0</v>
      </c>
      <c r="AF26" s="41"/>
      <c r="AG26" s="21">
        <v>5</v>
      </c>
      <c r="AH26" s="21">
        <v>5</v>
      </c>
      <c r="AI26" s="33">
        <v>10</v>
      </c>
      <c r="AJ26" s="33">
        <v>7</v>
      </c>
      <c r="AK26" s="34">
        <v>19</v>
      </c>
      <c r="AL26" s="31">
        <v>17</v>
      </c>
      <c r="AM26" s="21">
        <f>U26+W26+Y26+AA26+AC26+AE26+AG26+AI26+AK26</f>
        <v>36</v>
      </c>
      <c r="AN26" s="21">
        <f>V26+X26+Z26+AB26+AD26+AF26+AH26+AJ26+AL26</f>
        <v>31</v>
      </c>
      <c r="AO26" s="30">
        <v>1</v>
      </c>
      <c r="AP26" s="35">
        <f t="shared" si="5"/>
        <v>0.88571428571428568</v>
      </c>
      <c r="AQ26" s="36">
        <f>Q26+AM26</f>
        <v>202</v>
      </c>
      <c r="AR26" s="21">
        <f>R26+AN26</f>
        <v>191</v>
      </c>
      <c r="AS26" s="37">
        <f t="shared" si="8"/>
        <v>0.95024875621890548</v>
      </c>
      <c r="AT26" s="21">
        <v>1</v>
      </c>
      <c r="AU26" s="21">
        <v>2</v>
      </c>
    </row>
    <row r="27" spans="1:47" s="2" customFormat="1" ht="24.75" customHeight="1">
      <c r="A27" s="18" t="s">
        <v>32</v>
      </c>
      <c r="B27" s="19">
        <v>3</v>
      </c>
      <c r="C27" s="20">
        <v>32</v>
      </c>
      <c r="D27" s="21">
        <v>29</v>
      </c>
      <c r="E27" s="21">
        <v>23</v>
      </c>
      <c r="F27" s="21">
        <v>22</v>
      </c>
      <c r="G27" s="22">
        <v>8</v>
      </c>
      <c r="H27" s="21">
        <v>8</v>
      </c>
      <c r="I27" s="22">
        <v>80</v>
      </c>
      <c r="J27" s="21">
        <v>79</v>
      </c>
      <c r="K27" s="23">
        <v>11</v>
      </c>
      <c r="L27" s="21">
        <v>11</v>
      </c>
      <c r="M27" s="23">
        <v>3</v>
      </c>
      <c r="N27" s="24">
        <v>3</v>
      </c>
      <c r="O27" s="24">
        <v>1</v>
      </c>
      <c r="P27" s="24">
        <v>1</v>
      </c>
      <c r="Q27" s="19">
        <f t="shared" si="0"/>
        <v>158</v>
      </c>
      <c r="R27" s="25">
        <f t="shared" si="1"/>
        <v>153</v>
      </c>
      <c r="S27" s="26">
        <v>0</v>
      </c>
      <c r="T27" s="27">
        <f t="shared" si="2"/>
        <v>0.96835443037974689</v>
      </c>
      <c r="U27" s="24">
        <v>0</v>
      </c>
      <c r="V27" s="36"/>
      <c r="W27" s="24">
        <v>0</v>
      </c>
      <c r="X27" s="24"/>
      <c r="Y27" s="28">
        <v>0</v>
      </c>
      <c r="Z27" s="24"/>
      <c r="AA27" s="28">
        <v>0</v>
      </c>
      <c r="AB27" s="29"/>
      <c r="AC27" s="30"/>
      <c r="AD27" s="31"/>
      <c r="AE27" s="42">
        <v>1</v>
      </c>
      <c r="AF27" s="41">
        <v>1</v>
      </c>
      <c r="AG27" s="21">
        <v>12</v>
      </c>
      <c r="AH27" s="21">
        <v>12</v>
      </c>
      <c r="AI27" s="33">
        <v>0</v>
      </c>
      <c r="AJ27" s="33">
        <v>0</v>
      </c>
      <c r="AK27" s="34">
        <v>0</v>
      </c>
      <c r="AL27" s="31">
        <v>0</v>
      </c>
      <c r="AM27" s="21">
        <f t="shared" si="3"/>
        <v>13</v>
      </c>
      <c r="AN27" s="21">
        <f t="shared" si="4"/>
        <v>13</v>
      </c>
      <c r="AO27" s="30"/>
      <c r="AP27" s="35">
        <f t="shared" si="5"/>
        <v>1</v>
      </c>
      <c r="AQ27" s="36">
        <f t="shared" si="6"/>
        <v>171</v>
      </c>
      <c r="AR27" s="21">
        <f t="shared" si="7"/>
        <v>166</v>
      </c>
      <c r="AS27" s="37">
        <f t="shared" si="8"/>
        <v>0.9707602339181286</v>
      </c>
      <c r="AT27" s="21">
        <f t="shared" si="9"/>
        <v>0</v>
      </c>
      <c r="AU27" s="21">
        <v>1</v>
      </c>
    </row>
    <row r="28" spans="1:47" s="2" customFormat="1" ht="24.75" customHeight="1">
      <c r="A28" s="18" t="s">
        <v>33</v>
      </c>
      <c r="B28" s="19">
        <v>2</v>
      </c>
      <c r="C28" s="20">
        <v>59</v>
      </c>
      <c r="D28" s="21">
        <v>53</v>
      </c>
      <c r="E28" s="21">
        <v>17</v>
      </c>
      <c r="F28" s="21">
        <v>15</v>
      </c>
      <c r="G28" s="22">
        <v>7</v>
      </c>
      <c r="H28" s="21">
        <v>7</v>
      </c>
      <c r="I28" s="22">
        <v>25</v>
      </c>
      <c r="J28" s="21">
        <v>24</v>
      </c>
      <c r="K28" s="23">
        <v>7</v>
      </c>
      <c r="L28" s="21">
        <v>7</v>
      </c>
      <c r="M28" s="23">
        <v>1</v>
      </c>
      <c r="N28" s="24">
        <v>1</v>
      </c>
      <c r="O28" s="24">
        <v>0</v>
      </c>
      <c r="P28" s="24">
        <v>0</v>
      </c>
      <c r="Q28" s="19">
        <f t="shared" si="0"/>
        <v>116</v>
      </c>
      <c r="R28" s="25">
        <f t="shared" si="1"/>
        <v>107</v>
      </c>
      <c r="S28" s="26">
        <v>0</v>
      </c>
      <c r="T28" s="27">
        <f t="shared" si="2"/>
        <v>0.92241379310344829</v>
      </c>
      <c r="U28" s="24">
        <v>0</v>
      </c>
      <c r="V28" s="36"/>
      <c r="W28" s="24">
        <v>0</v>
      </c>
      <c r="X28" s="24"/>
      <c r="Y28" s="28">
        <v>0</v>
      </c>
      <c r="Z28" s="24"/>
      <c r="AA28" s="28">
        <v>0</v>
      </c>
      <c r="AB28" s="29"/>
      <c r="AC28" s="30"/>
      <c r="AD28" s="31"/>
      <c r="AE28" s="32">
        <v>0</v>
      </c>
      <c r="AF28" s="41"/>
      <c r="AG28" s="21">
        <v>1</v>
      </c>
      <c r="AH28" s="21">
        <v>1</v>
      </c>
      <c r="AI28" s="33">
        <v>1</v>
      </c>
      <c r="AJ28" s="33">
        <v>0</v>
      </c>
      <c r="AK28" s="34">
        <v>2</v>
      </c>
      <c r="AL28" s="31">
        <v>2</v>
      </c>
      <c r="AM28" s="21">
        <f t="shared" si="3"/>
        <v>4</v>
      </c>
      <c r="AN28" s="21">
        <f t="shared" si="4"/>
        <v>3</v>
      </c>
      <c r="AO28" s="30"/>
      <c r="AP28" s="35">
        <f t="shared" si="5"/>
        <v>0.75</v>
      </c>
      <c r="AQ28" s="36">
        <f t="shared" si="6"/>
        <v>120</v>
      </c>
      <c r="AR28" s="21">
        <f t="shared" si="7"/>
        <v>110</v>
      </c>
      <c r="AS28" s="37">
        <f t="shared" si="8"/>
        <v>0.91666666666666663</v>
      </c>
      <c r="AT28" s="21">
        <f t="shared" si="9"/>
        <v>0</v>
      </c>
      <c r="AU28" s="21">
        <v>3</v>
      </c>
    </row>
    <row r="29" spans="1:47" s="2" customFormat="1" ht="24.75" customHeight="1">
      <c r="A29" s="18" t="s">
        <v>34</v>
      </c>
      <c r="B29" s="19">
        <v>2</v>
      </c>
      <c r="C29" s="20">
        <v>34</v>
      </c>
      <c r="D29" s="21">
        <v>32</v>
      </c>
      <c r="E29" s="21">
        <v>17</v>
      </c>
      <c r="F29" s="21">
        <v>16</v>
      </c>
      <c r="G29" s="22">
        <v>9</v>
      </c>
      <c r="H29" s="21">
        <v>7</v>
      </c>
      <c r="I29" s="22">
        <v>50</v>
      </c>
      <c r="J29" s="21">
        <v>50</v>
      </c>
      <c r="K29" s="23">
        <v>5</v>
      </c>
      <c r="L29" s="21">
        <v>5</v>
      </c>
      <c r="M29" s="23">
        <v>0</v>
      </c>
      <c r="N29" s="24">
        <v>0</v>
      </c>
      <c r="O29" s="24">
        <v>0</v>
      </c>
      <c r="P29" s="24">
        <v>0</v>
      </c>
      <c r="Q29" s="19">
        <f t="shared" si="0"/>
        <v>115</v>
      </c>
      <c r="R29" s="25">
        <f t="shared" si="1"/>
        <v>110</v>
      </c>
      <c r="S29" s="26">
        <v>0</v>
      </c>
      <c r="T29" s="27">
        <f t="shared" si="2"/>
        <v>0.95652173913043481</v>
      </c>
      <c r="U29" s="24">
        <v>0</v>
      </c>
      <c r="V29" s="36"/>
      <c r="W29" s="24">
        <v>0</v>
      </c>
      <c r="X29" s="24"/>
      <c r="Y29" s="21">
        <v>1</v>
      </c>
      <c r="Z29" s="24">
        <v>1</v>
      </c>
      <c r="AA29" s="28">
        <v>0</v>
      </c>
      <c r="AB29" s="29"/>
      <c r="AC29" s="30"/>
      <c r="AD29" s="31"/>
      <c r="AE29" s="32">
        <v>0</v>
      </c>
      <c r="AF29" s="41"/>
      <c r="AG29" s="21">
        <v>3</v>
      </c>
      <c r="AH29" s="21">
        <v>3</v>
      </c>
      <c r="AI29" s="33">
        <v>0</v>
      </c>
      <c r="AJ29" s="33">
        <v>0</v>
      </c>
      <c r="AK29" s="34">
        <v>0</v>
      </c>
      <c r="AL29" s="31">
        <v>0</v>
      </c>
      <c r="AM29" s="21">
        <f t="shared" si="3"/>
        <v>4</v>
      </c>
      <c r="AN29" s="21">
        <f t="shared" si="4"/>
        <v>4</v>
      </c>
      <c r="AO29" s="30"/>
      <c r="AP29" s="35">
        <f t="shared" si="5"/>
        <v>1</v>
      </c>
      <c r="AQ29" s="36">
        <f t="shared" si="6"/>
        <v>119</v>
      </c>
      <c r="AR29" s="21">
        <f t="shared" si="7"/>
        <v>114</v>
      </c>
      <c r="AS29" s="37">
        <f t="shared" si="8"/>
        <v>0.95798319327731096</v>
      </c>
      <c r="AT29" s="21">
        <f t="shared" si="9"/>
        <v>0</v>
      </c>
      <c r="AU29" s="21">
        <v>2</v>
      </c>
    </row>
    <row r="30" spans="1:47" s="2" customFormat="1" ht="24.75" customHeight="1">
      <c r="A30" s="18" t="s">
        <v>35</v>
      </c>
      <c r="B30" s="19">
        <v>2</v>
      </c>
      <c r="C30" s="20">
        <v>33</v>
      </c>
      <c r="D30" s="21">
        <v>33</v>
      </c>
      <c r="E30" s="21">
        <v>15</v>
      </c>
      <c r="F30" s="21">
        <v>14</v>
      </c>
      <c r="G30" s="22">
        <v>11</v>
      </c>
      <c r="H30" s="21">
        <v>10</v>
      </c>
      <c r="I30" s="22">
        <v>52</v>
      </c>
      <c r="J30" s="21">
        <v>51</v>
      </c>
      <c r="K30" s="23">
        <v>4</v>
      </c>
      <c r="L30" s="21">
        <v>4</v>
      </c>
      <c r="M30" s="23">
        <v>0</v>
      </c>
      <c r="N30" s="24">
        <v>0</v>
      </c>
      <c r="O30" s="24">
        <v>0</v>
      </c>
      <c r="P30" s="24">
        <v>0</v>
      </c>
      <c r="Q30" s="19">
        <f t="shared" si="0"/>
        <v>115</v>
      </c>
      <c r="R30" s="25">
        <f t="shared" si="1"/>
        <v>112</v>
      </c>
      <c r="S30" s="26">
        <v>0</v>
      </c>
      <c r="T30" s="27">
        <f t="shared" si="2"/>
        <v>0.97391304347826091</v>
      </c>
      <c r="U30" s="24">
        <v>0</v>
      </c>
      <c r="V30" s="36"/>
      <c r="W30" s="24">
        <v>0</v>
      </c>
      <c r="X30" s="24"/>
      <c r="Y30" s="28">
        <v>0</v>
      </c>
      <c r="Z30" s="24"/>
      <c r="AA30" s="28">
        <v>0</v>
      </c>
      <c r="AB30" s="29"/>
      <c r="AC30" s="30"/>
      <c r="AD30" s="31"/>
      <c r="AE30" s="42">
        <v>1</v>
      </c>
      <c r="AF30" s="41">
        <v>1</v>
      </c>
      <c r="AG30" s="43">
        <v>6</v>
      </c>
      <c r="AH30" s="43">
        <v>6</v>
      </c>
      <c r="AI30" s="33">
        <v>0</v>
      </c>
      <c r="AJ30" s="33">
        <v>0</v>
      </c>
      <c r="AK30" s="34">
        <v>0</v>
      </c>
      <c r="AL30" s="31">
        <v>0</v>
      </c>
      <c r="AM30" s="21">
        <f t="shared" si="3"/>
        <v>7</v>
      </c>
      <c r="AN30" s="21">
        <f t="shared" si="4"/>
        <v>7</v>
      </c>
      <c r="AO30" s="30"/>
      <c r="AP30" s="35">
        <f t="shared" si="5"/>
        <v>1</v>
      </c>
      <c r="AQ30" s="36">
        <f t="shared" si="6"/>
        <v>122</v>
      </c>
      <c r="AR30" s="21">
        <f t="shared" si="7"/>
        <v>119</v>
      </c>
      <c r="AS30" s="37">
        <f t="shared" si="8"/>
        <v>0.97540983606557374</v>
      </c>
      <c r="AT30" s="21">
        <f t="shared" si="9"/>
        <v>0</v>
      </c>
      <c r="AU30" s="21">
        <v>1</v>
      </c>
    </row>
    <row r="31" spans="1:47" s="2" customFormat="1" ht="24.75" customHeight="1">
      <c r="A31" s="18" t="s">
        <v>52</v>
      </c>
      <c r="B31" s="19">
        <v>1</v>
      </c>
      <c r="C31" s="20">
        <v>13</v>
      </c>
      <c r="D31" s="21">
        <v>12</v>
      </c>
      <c r="E31" s="21">
        <v>2</v>
      </c>
      <c r="F31" s="21">
        <v>2</v>
      </c>
      <c r="G31" s="22">
        <v>0</v>
      </c>
      <c r="H31" s="21">
        <v>0</v>
      </c>
      <c r="I31" s="22">
        <v>33</v>
      </c>
      <c r="J31" s="21">
        <v>32</v>
      </c>
      <c r="K31" s="23">
        <v>0</v>
      </c>
      <c r="L31" s="21">
        <v>0</v>
      </c>
      <c r="M31" s="23">
        <v>0</v>
      </c>
      <c r="N31" s="24">
        <v>0</v>
      </c>
      <c r="O31" s="24">
        <v>0</v>
      </c>
      <c r="P31" s="24">
        <v>0</v>
      </c>
      <c r="Q31" s="19">
        <f t="shared" si="0"/>
        <v>48</v>
      </c>
      <c r="R31" s="25">
        <f t="shared" si="1"/>
        <v>46</v>
      </c>
      <c r="S31" s="26">
        <v>0</v>
      </c>
      <c r="T31" s="27">
        <f>(R31-S31)/(Q31-S31)</f>
        <v>0.95833333333333337</v>
      </c>
      <c r="U31" s="24">
        <v>0</v>
      </c>
      <c r="V31" s="36"/>
      <c r="W31" s="24">
        <v>0</v>
      </c>
      <c r="X31" s="24"/>
      <c r="Y31" s="28">
        <v>0</v>
      </c>
      <c r="Z31" s="24"/>
      <c r="AA31" s="28">
        <v>0</v>
      </c>
      <c r="AB31" s="29"/>
      <c r="AC31" s="30"/>
      <c r="AD31" s="31"/>
      <c r="AE31" s="32">
        <v>0</v>
      </c>
      <c r="AF31" s="41"/>
      <c r="AG31" s="36">
        <v>1</v>
      </c>
      <c r="AH31" s="36">
        <v>1</v>
      </c>
      <c r="AI31" s="33">
        <v>0</v>
      </c>
      <c r="AJ31" s="33">
        <v>0</v>
      </c>
      <c r="AK31" s="33">
        <v>7</v>
      </c>
      <c r="AL31" s="44">
        <v>5</v>
      </c>
      <c r="AM31" s="21">
        <f t="shared" si="3"/>
        <v>8</v>
      </c>
      <c r="AN31" s="21">
        <f t="shared" si="4"/>
        <v>6</v>
      </c>
      <c r="AO31" s="30"/>
      <c r="AP31" s="35">
        <f t="shared" si="5"/>
        <v>0.75</v>
      </c>
      <c r="AQ31" s="36">
        <f t="shared" si="6"/>
        <v>56</v>
      </c>
      <c r="AR31" s="21">
        <f>R31+AN31</f>
        <v>52</v>
      </c>
      <c r="AS31" s="37">
        <f t="shared" si="8"/>
        <v>0.9285714285714286</v>
      </c>
      <c r="AT31" s="21">
        <f t="shared" si="9"/>
        <v>0</v>
      </c>
      <c r="AU31" s="21">
        <v>1</v>
      </c>
    </row>
    <row r="32" spans="1:47" s="2" customFormat="1" ht="24.75" customHeight="1">
      <c r="A32" s="18" t="s">
        <v>56</v>
      </c>
      <c r="B32" s="19">
        <v>1</v>
      </c>
      <c r="C32" s="20">
        <v>8</v>
      </c>
      <c r="D32" s="21">
        <v>8</v>
      </c>
      <c r="E32" s="21">
        <v>5</v>
      </c>
      <c r="F32" s="21">
        <v>5</v>
      </c>
      <c r="G32" s="22">
        <v>9</v>
      </c>
      <c r="H32" s="21">
        <v>9</v>
      </c>
      <c r="I32" s="22">
        <v>18</v>
      </c>
      <c r="J32" s="21">
        <v>18</v>
      </c>
      <c r="K32" s="23">
        <v>0</v>
      </c>
      <c r="L32" s="21">
        <v>0</v>
      </c>
      <c r="M32" s="23">
        <v>0</v>
      </c>
      <c r="N32" s="24">
        <v>0</v>
      </c>
      <c r="O32" s="24">
        <v>0</v>
      </c>
      <c r="P32" s="24">
        <v>0</v>
      </c>
      <c r="Q32" s="19">
        <f t="shared" si="0"/>
        <v>40</v>
      </c>
      <c r="R32" s="25">
        <f t="shared" si="1"/>
        <v>40</v>
      </c>
      <c r="S32" s="45">
        <v>0</v>
      </c>
      <c r="T32" s="27">
        <f t="shared" si="2"/>
        <v>1</v>
      </c>
      <c r="U32" s="24">
        <v>0</v>
      </c>
      <c r="V32" s="36"/>
      <c r="W32" s="24">
        <v>0</v>
      </c>
      <c r="X32" s="24"/>
      <c r="Y32" s="28">
        <v>0</v>
      </c>
      <c r="Z32" s="24"/>
      <c r="AA32" s="28">
        <v>0</v>
      </c>
      <c r="AB32" s="29"/>
      <c r="AC32" s="30"/>
      <c r="AD32" s="31"/>
      <c r="AE32" s="32">
        <v>0</v>
      </c>
      <c r="AF32" s="41"/>
      <c r="AG32" s="21">
        <v>0</v>
      </c>
      <c r="AH32" s="21">
        <v>0</v>
      </c>
      <c r="AI32" s="33">
        <v>0</v>
      </c>
      <c r="AJ32" s="33">
        <v>0</v>
      </c>
      <c r="AK32" s="34">
        <v>0</v>
      </c>
      <c r="AL32" s="31">
        <v>0</v>
      </c>
      <c r="AM32" s="21">
        <f t="shared" si="3"/>
        <v>0</v>
      </c>
      <c r="AN32" s="21">
        <f t="shared" si="4"/>
        <v>0</v>
      </c>
      <c r="AO32" s="30"/>
      <c r="AP32" s="35">
        <v>0</v>
      </c>
      <c r="AQ32" s="36">
        <f t="shared" si="6"/>
        <v>40</v>
      </c>
      <c r="AR32" s="21">
        <f t="shared" si="7"/>
        <v>40</v>
      </c>
      <c r="AS32" s="37">
        <f t="shared" si="8"/>
        <v>1</v>
      </c>
      <c r="AT32" s="21">
        <f t="shared" si="9"/>
        <v>0</v>
      </c>
      <c r="AU32" s="21">
        <v>1</v>
      </c>
    </row>
    <row r="33" spans="1:47" s="2" customFormat="1" ht="24.75" customHeight="1">
      <c r="A33" s="46" t="s">
        <v>1</v>
      </c>
      <c r="B33" s="21">
        <f t="shared" ref="B33:O33" si="10">SUM(B7:B32)</f>
        <v>47</v>
      </c>
      <c r="C33" s="19">
        <f t="shared" si="10"/>
        <v>748</v>
      </c>
      <c r="D33" s="21">
        <f t="shared" ref="D33:L33" si="11">SUM(D7:D32)</f>
        <v>691</v>
      </c>
      <c r="E33" s="19">
        <f t="shared" si="11"/>
        <v>376</v>
      </c>
      <c r="F33" s="21">
        <f t="shared" si="11"/>
        <v>363</v>
      </c>
      <c r="G33" s="47">
        <f t="shared" si="11"/>
        <v>238</v>
      </c>
      <c r="H33" s="21">
        <f t="shared" si="11"/>
        <v>234</v>
      </c>
      <c r="I33" s="47">
        <f t="shared" si="11"/>
        <v>1059</v>
      </c>
      <c r="J33" s="21">
        <f t="shared" si="11"/>
        <v>1043</v>
      </c>
      <c r="K33" s="19">
        <f t="shared" si="11"/>
        <v>140</v>
      </c>
      <c r="L33" s="21">
        <f t="shared" si="11"/>
        <v>139</v>
      </c>
      <c r="M33" s="19">
        <f t="shared" si="10"/>
        <v>34</v>
      </c>
      <c r="N33" s="21">
        <f>SUM(N7:N32)</f>
        <v>29</v>
      </c>
      <c r="O33" s="19">
        <f t="shared" si="10"/>
        <v>8</v>
      </c>
      <c r="P33" s="21">
        <f>SUM(P7:P32)</f>
        <v>7</v>
      </c>
      <c r="Q33" s="48">
        <f>C33+E33+G33+I33+K33+M33+O33</f>
        <v>2603</v>
      </c>
      <c r="R33" s="26">
        <f>SUM(R7:R32)</f>
        <v>2506</v>
      </c>
      <c r="S33" s="25">
        <v>0</v>
      </c>
      <c r="T33" s="27">
        <f t="shared" si="2"/>
        <v>0.96273530541682673</v>
      </c>
      <c r="U33" s="36">
        <f>SUM(U7:U32)</f>
        <v>2</v>
      </c>
      <c r="V33" s="36">
        <f>SUM(V7:V32)</f>
        <v>2</v>
      </c>
      <c r="W33" s="49">
        <f t="shared" ref="W33" si="12">SUM(W7:W32)</f>
        <v>4</v>
      </c>
      <c r="X33" s="24">
        <f t="shared" ref="X33:AE33" si="13">SUM(X7:X32)</f>
        <v>4</v>
      </c>
      <c r="Y33" s="49">
        <f t="shared" si="13"/>
        <v>4</v>
      </c>
      <c r="Z33" s="44">
        <f t="shared" si="13"/>
        <v>4</v>
      </c>
      <c r="AA33" s="28">
        <f t="shared" si="13"/>
        <v>0</v>
      </c>
      <c r="AB33" s="44">
        <f t="shared" si="13"/>
        <v>0</v>
      </c>
      <c r="AC33" s="36">
        <f t="shared" si="13"/>
        <v>0</v>
      </c>
      <c r="AD33" s="44">
        <f t="shared" si="13"/>
        <v>0</v>
      </c>
      <c r="AE33" s="50">
        <f t="shared" si="13"/>
        <v>6</v>
      </c>
      <c r="AF33" s="44">
        <f t="shared" ref="AF33" si="14">SUM(AF7:AF32)</f>
        <v>6</v>
      </c>
      <c r="AG33" s="36">
        <v>79</v>
      </c>
      <c r="AH33" s="44">
        <f t="shared" ref="AH33:AO33" si="15">SUM(AH7:AH32)</f>
        <v>79</v>
      </c>
      <c r="AI33" s="39">
        <f t="shared" si="15"/>
        <v>54</v>
      </c>
      <c r="AJ33" s="44">
        <f t="shared" si="15"/>
        <v>37</v>
      </c>
      <c r="AK33" s="36">
        <f t="shared" si="15"/>
        <v>45</v>
      </c>
      <c r="AL33" s="44">
        <f t="shared" si="15"/>
        <v>39</v>
      </c>
      <c r="AM33" s="21">
        <f>SUM(AM7:AM32)</f>
        <v>194</v>
      </c>
      <c r="AN33" s="21">
        <f>SUM(AN7:AN32)</f>
        <v>171</v>
      </c>
      <c r="AO33" s="21">
        <f t="shared" si="15"/>
        <v>1</v>
      </c>
      <c r="AP33" s="35">
        <f t="shared" si="5"/>
        <v>0.88601036269430056</v>
      </c>
      <c r="AQ33" s="36">
        <f t="shared" si="6"/>
        <v>2797</v>
      </c>
      <c r="AR33" s="30">
        <f t="shared" si="7"/>
        <v>2677</v>
      </c>
      <c r="AS33" s="37">
        <f t="shared" si="8"/>
        <v>0.95743919885550788</v>
      </c>
      <c r="AT33" s="21">
        <f>SUM(AT7:AT32)</f>
        <v>1</v>
      </c>
      <c r="AU33" s="21">
        <f>SUM(AU7:AU32)</f>
        <v>31</v>
      </c>
    </row>
    <row r="34" spans="1:47" s="2" customFormat="1" ht="24.75" customHeight="1">
      <c r="A34" s="51" t="s">
        <v>55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52"/>
      <c r="N34" s="52"/>
      <c r="O34" s="53"/>
      <c r="P34" s="53"/>
      <c r="Q34" s="54"/>
      <c r="R34" s="55"/>
      <c r="S34" s="56"/>
      <c r="T34" s="55"/>
      <c r="U34" s="55"/>
      <c r="V34" s="57"/>
      <c r="W34" s="58"/>
      <c r="X34" s="59"/>
      <c r="Y34" s="60"/>
      <c r="Z34" s="59"/>
      <c r="AA34" s="60"/>
      <c r="AB34" s="59"/>
      <c r="AC34" s="61"/>
      <c r="AD34" s="62"/>
      <c r="AE34" s="63"/>
      <c r="AF34" s="64"/>
      <c r="AH34" s="65"/>
      <c r="AI34" s="76"/>
      <c r="AJ34" s="65"/>
      <c r="AL34" s="66"/>
      <c r="AM34" s="67"/>
      <c r="AN34" s="67"/>
      <c r="AO34" s="68"/>
      <c r="AP34" s="69"/>
      <c r="AQ34" s="68"/>
      <c r="AR34" s="68"/>
      <c r="AS34" s="69"/>
    </row>
    <row r="35" spans="1:47" ht="21" customHeight="1">
      <c r="A35" s="70" t="s">
        <v>73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72"/>
      <c r="S35" s="56"/>
      <c r="T35" s="73" t="s">
        <v>72</v>
      </c>
      <c r="AK35" s="4"/>
      <c r="AO35" s="68"/>
      <c r="AP35" s="69"/>
      <c r="AQ35" s="68"/>
      <c r="AR35" s="74" t="s">
        <v>0</v>
      </c>
      <c r="AS35" s="69"/>
    </row>
    <row r="36" spans="1:47" ht="31.5" customHeight="1">
      <c r="A36" s="75" t="s">
        <v>58</v>
      </c>
      <c r="B36" s="8"/>
      <c r="C36" s="9"/>
      <c r="D36" s="9"/>
      <c r="E36" s="9"/>
      <c r="F36" s="9"/>
      <c r="G36" s="9"/>
      <c r="H36" s="9"/>
      <c r="I36" s="9"/>
      <c r="J36" s="9"/>
      <c r="K36" s="9"/>
      <c r="S36" s="56"/>
      <c r="AO36" s="68"/>
      <c r="AP36" s="69"/>
      <c r="AQ36" s="68"/>
      <c r="AS36" s="69"/>
    </row>
    <row r="37" spans="1:47" ht="31.5" customHeight="1">
      <c r="A37" s="75" t="s">
        <v>59</v>
      </c>
      <c r="B37" s="8"/>
      <c r="C37" s="9"/>
      <c r="D37" s="9"/>
      <c r="E37" s="9"/>
      <c r="F37" s="9"/>
      <c r="G37" s="9"/>
      <c r="H37" s="9"/>
      <c r="I37" s="9"/>
      <c r="J37" s="9"/>
      <c r="K37" s="9"/>
      <c r="S37" s="56"/>
      <c r="AO37" s="68"/>
      <c r="AP37" s="69"/>
      <c r="AQ37" s="68"/>
      <c r="AS37" s="69"/>
    </row>
    <row r="38" spans="1:47" ht="31.5" customHeight="1">
      <c r="A38" s="75" t="s">
        <v>74</v>
      </c>
      <c r="B38" s="8"/>
      <c r="C38" s="9"/>
      <c r="D38" s="9"/>
      <c r="E38" s="9"/>
      <c r="F38" s="9"/>
      <c r="G38" s="9"/>
      <c r="H38" s="9"/>
      <c r="I38" s="9"/>
      <c r="J38" s="9"/>
      <c r="K38" s="9"/>
      <c r="S38" s="56"/>
      <c r="AO38" s="68"/>
      <c r="AP38" s="69"/>
      <c r="AQ38" s="68"/>
      <c r="AS38" s="69"/>
    </row>
    <row r="39" spans="1:47" ht="31.5" customHeight="1">
      <c r="A39" s="9"/>
      <c r="B39" s="8"/>
      <c r="C39" s="9"/>
      <c r="D39" s="9"/>
      <c r="E39" s="9"/>
      <c r="F39" s="9"/>
      <c r="G39" s="9"/>
      <c r="H39" s="9"/>
      <c r="I39" s="9"/>
      <c r="J39" s="9"/>
      <c r="K39" s="9"/>
    </row>
    <row r="40" spans="1:47" ht="31.5" customHeight="1">
      <c r="B40" s="5"/>
    </row>
    <row r="41" spans="1:47" ht="31.5" customHeight="1">
      <c r="B41" s="5"/>
    </row>
    <row r="42" spans="1:47" ht="31.5" customHeight="1">
      <c r="B42" s="5"/>
    </row>
    <row r="121" spans="2:2" ht="31.5" customHeight="1">
      <c r="B121" s="5"/>
    </row>
    <row r="122" spans="2:2" ht="31.5" customHeight="1">
      <c r="B122" s="5"/>
    </row>
    <row r="123" spans="2:2" ht="31.5" customHeight="1">
      <c r="B123" s="5"/>
    </row>
    <row r="124" spans="2:2" ht="31.5" customHeight="1">
      <c r="B124" s="5"/>
    </row>
    <row r="125" spans="2:2" ht="31.5" customHeight="1">
      <c r="B125" s="5"/>
    </row>
    <row r="126" spans="2:2" ht="31.5" customHeight="1">
      <c r="B126" s="5"/>
    </row>
    <row r="127" spans="2:2" ht="31.5" customHeight="1">
      <c r="B127" s="5"/>
    </row>
    <row r="128" spans="2:2" ht="31.5" customHeight="1">
      <c r="B128" s="5"/>
    </row>
    <row r="129" spans="2:2" ht="31.5" customHeight="1">
      <c r="B129" s="5"/>
    </row>
    <row r="130" spans="2:2" ht="31.5" customHeight="1">
      <c r="B130" s="5"/>
    </row>
    <row r="131" spans="2:2" ht="31.5" customHeight="1">
      <c r="B131" s="5"/>
    </row>
    <row r="132" spans="2:2" ht="31.5" customHeight="1">
      <c r="B132" s="5"/>
    </row>
    <row r="133" spans="2:2" ht="31.5" customHeight="1">
      <c r="B133" s="5"/>
    </row>
    <row r="134" spans="2:2" ht="31.5" customHeight="1">
      <c r="B134" s="5"/>
    </row>
    <row r="135" spans="2:2" ht="31.5" customHeight="1">
      <c r="B135" s="5"/>
    </row>
    <row r="136" spans="2:2" ht="31.5" customHeight="1">
      <c r="B136" s="5"/>
    </row>
  </sheetData>
  <mergeCells count="40">
    <mergeCell ref="T2:T6"/>
    <mergeCell ref="R2:R6"/>
    <mergeCell ref="K4:L4"/>
    <mergeCell ref="E4:F4"/>
    <mergeCell ref="E3:J3"/>
    <mergeCell ref="M4:N4"/>
    <mergeCell ref="C2:P2"/>
    <mergeCell ref="O3:P3"/>
    <mergeCell ref="O4:P4"/>
    <mergeCell ref="C3:D4"/>
    <mergeCell ref="K3:L3"/>
    <mergeCell ref="G4:H4"/>
    <mergeCell ref="I4:J4"/>
    <mergeCell ref="M3:N3"/>
    <mergeCell ref="S2:S6"/>
    <mergeCell ref="U2:AL2"/>
    <mergeCell ref="AA4:AB4"/>
    <mergeCell ref="Y4:Z4"/>
    <mergeCell ref="U3:Z3"/>
    <mergeCell ref="U4:V4"/>
    <mergeCell ref="AG3:AH4"/>
    <mergeCell ref="AA3:AB3"/>
    <mergeCell ref="AC3:AD4"/>
    <mergeCell ref="AE3:AF4"/>
    <mergeCell ref="AO2:AO6"/>
    <mergeCell ref="A1:AU1"/>
    <mergeCell ref="AM2:AM6"/>
    <mergeCell ref="AN2:AN6"/>
    <mergeCell ref="AP2:AP6"/>
    <mergeCell ref="AQ2:AQ6"/>
    <mergeCell ref="AR2:AR6"/>
    <mergeCell ref="AS2:AS6"/>
    <mergeCell ref="AU2:AU6"/>
    <mergeCell ref="AT2:AT6"/>
    <mergeCell ref="B2:B6"/>
    <mergeCell ref="AI3:AJ4"/>
    <mergeCell ref="W4:X4"/>
    <mergeCell ref="AK3:AL4"/>
    <mergeCell ref="A2:A6"/>
    <mergeCell ref="Q2:Q6"/>
  </mergeCells>
  <phoneticPr fontId="6" type="noConversion"/>
  <printOptions horizontalCentered="1" verticalCentered="1"/>
  <pageMargins left="0.11811023622047245" right="0.11811023622047245" top="0.55118110236220474" bottom="0.19685039370078741" header="0.19685039370078741" footer="0.19685039370078741"/>
  <pageSetup paperSize="9" scale="58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統計大表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LUNG</dc:creator>
  <cp:lastModifiedBy>regest</cp:lastModifiedBy>
  <cp:lastPrinted>2016-10-13T01:46:13Z</cp:lastPrinted>
  <dcterms:created xsi:type="dcterms:W3CDTF">2010-09-10T06:20:33Z</dcterms:created>
  <dcterms:modified xsi:type="dcterms:W3CDTF">2016-10-14T02:15:38Z</dcterms:modified>
</cp:coreProperties>
</file>